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 filterPrivacy="1" defaultThemeVersion="124226"/>
  <xr:revisionPtr revIDLastSave="0" documentId="13_ncr:1_{9EC8DE0E-1654-4E15-9858-924E92F80852}" xr6:coauthVersionLast="47" xr6:coauthVersionMax="47" xr10:uidLastSave="{00000000-0000-0000-0000-000000000000}"/>
  <bookViews>
    <workbookView xWindow="-120" yWindow="-120" windowWidth="29040" windowHeight="15840" tabRatio="836" xr2:uid="{00000000-000D-0000-FFFF-FFFF00000000}"/>
  </bookViews>
  <sheets>
    <sheet name="tous les bâtiments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D96" i="2" l="1"/>
  <c r="AD95" i="2"/>
  <c r="AD94" i="2"/>
  <c r="P95" i="2"/>
  <c r="P96" i="2" s="1"/>
  <c r="K94" i="2"/>
  <c r="K96" i="2" s="1"/>
  <c r="G94" i="2"/>
  <c r="H94" i="2" s="1"/>
  <c r="H96" i="2" s="1"/>
  <c r="I96" i="2"/>
  <c r="F96" i="2"/>
  <c r="W96" i="2" l="1"/>
  <c r="G96" i="2"/>
  <c r="K11" i="2"/>
  <c r="K21" i="2"/>
  <c r="G88" i="2" l="1"/>
  <c r="G81" i="2"/>
  <c r="G76" i="2"/>
  <c r="G70" i="2"/>
  <c r="K84" i="2" l="1"/>
  <c r="K79" i="2"/>
  <c r="K74" i="2"/>
  <c r="K73" i="2"/>
  <c r="K61" i="2"/>
  <c r="K53" i="2"/>
  <c r="K52" i="2"/>
  <c r="K51" i="2"/>
  <c r="K43" i="2"/>
  <c r="K42" i="2"/>
  <c r="K41" i="2"/>
  <c r="K27" i="2"/>
  <c r="K28" i="2"/>
  <c r="K29" i="2"/>
  <c r="K26" i="2"/>
  <c r="K19" i="2"/>
  <c r="K12" i="2"/>
  <c r="G63" i="2"/>
  <c r="G55" i="2"/>
  <c r="G31" i="2"/>
  <c r="G23" i="2"/>
  <c r="H85" i="2" l="1"/>
  <c r="H86" i="2"/>
  <c r="H84" i="2"/>
  <c r="H79" i="2"/>
  <c r="H81" i="2" s="1"/>
  <c r="H74" i="2"/>
  <c r="H73" i="2"/>
  <c r="H67" i="2"/>
  <c r="H68" i="2"/>
  <c r="H66" i="2"/>
  <c r="H59" i="2"/>
  <c r="H60" i="2"/>
  <c r="H61" i="2"/>
  <c r="H58" i="2"/>
  <c r="H52" i="2"/>
  <c r="H53" i="2"/>
  <c r="H51" i="2"/>
  <c r="H76" i="2" l="1"/>
  <c r="H88" i="2"/>
  <c r="H63" i="2"/>
  <c r="H70" i="2"/>
  <c r="H55" i="2"/>
  <c r="G44" i="2"/>
  <c r="H44" i="2" s="1"/>
  <c r="G43" i="2"/>
  <c r="H43" i="2" s="1"/>
  <c r="G42" i="2"/>
  <c r="H42" i="2" s="1"/>
  <c r="G41" i="2"/>
  <c r="H41" i="2" s="1"/>
  <c r="G40" i="2"/>
  <c r="H40" i="2" s="1"/>
  <c r="G39" i="2"/>
  <c r="H39" i="2" s="1"/>
  <c r="G38" i="2"/>
  <c r="G37" i="2"/>
  <c r="H37" i="2" s="1"/>
  <c r="G36" i="2"/>
  <c r="H36" i="2" s="1"/>
  <c r="G35" i="2"/>
  <c r="H35" i="2" s="1"/>
  <c r="H38" i="2"/>
  <c r="H45" i="2"/>
  <c r="H46" i="2"/>
  <c r="G34" i="2"/>
  <c r="H34" i="2" s="1"/>
  <c r="H27" i="2"/>
  <c r="H28" i="2"/>
  <c r="H29" i="2"/>
  <c r="H26" i="2"/>
  <c r="H18" i="2"/>
  <c r="H20" i="2"/>
  <c r="H17" i="2"/>
  <c r="G48" i="2" l="1"/>
  <c r="H31" i="2"/>
  <c r="H23" i="2"/>
  <c r="H48" i="2"/>
  <c r="I76" i="2" l="1"/>
  <c r="F76" i="2" l="1"/>
  <c r="F23" i="2" l="1"/>
  <c r="F48" i="2"/>
  <c r="F81" i="2"/>
  <c r="F55" i="2"/>
  <c r="I81" i="2" l="1"/>
  <c r="I23" i="2"/>
  <c r="I48" i="2"/>
  <c r="I55" i="2"/>
  <c r="F14" i="2"/>
  <c r="F31" i="2"/>
  <c r="F63" i="2"/>
  <c r="F70" i="2"/>
  <c r="F88" i="2"/>
  <c r="G10" i="2" l="1"/>
  <c r="H10" i="2" s="1"/>
  <c r="G8" i="2"/>
  <c r="H8" i="2" s="1"/>
  <c r="G9" i="2"/>
  <c r="H9" i="2" s="1"/>
  <c r="G12" i="2"/>
  <c r="H12" i="2" s="1"/>
  <c r="G11" i="2"/>
  <c r="H11" i="2" s="1"/>
  <c r="G7" i="2"/>
  <c r="I31" i="2"/>
  <c r="I70" i="2"/>
  <c r="I63" i="2"/>
  <c r="I88" i="2"/>
  <c r="H7" i="2" l="1"/>
  <c r="G14" i="2"/>
  <c r="H14" i="2" l="1"/>
  <c r="I14" i="2"/>
</calcChain>
</file>

<file path=xl/sharedStrings.xml><?xml version="1.0" encoding="utf-8"?>
<sst xmlns="http://schemas.openxmlformats.org/spreadsheetml/2006/main" count="262" uniqueCount="101">
  <si>
    <t>TOTAL sur 1 an</t>
  </si>
  <si>
    <t>CUCHERON</t>
  </si>
  <si>
    <t>Cucheron salle de ping pong</t>
  </si>
  <si>
    <t>Cucheron grand plateau</t>
  </si>
  <si>
    <t>Cucheron salle polyvalente</t>
  </si>
  <si>
    <t>Cucheron salle dojo</t>
  </si>
  <si>
    <t>cucheron salle de gymnastique</t>
  </si>
  <si>
    <t>cucheron pas de tir</t>
  </si>
  <si>
    <t>Nombre d'heures utilisées</t>
  </si>
  <si>
    <t>VAULORIN</t>
  </si>
  <si>
    <t>Vaulorin n°1</t>
  </si>
  <si>
    <t>Vaulorin n°2</t>
  </si>
  <si>
    <t>Vaulorin n°3</t>
  </si>
  <si>
    <t>Vaulorin n°4</t>
  </si>
  <si>
    <t>surface m²</t>
  </si>
  <si>
    <t>CHÂTEAU GAILLARD</t>
  </si>
  <si>
    <t>2 terrains terre battue</t>
  </si>
  <si>
    <t>bureaux et annexes</t>
  </si>
  <si>
    <t>terrain de foot château gaillard</t>
  </si>
  <si>
    <t>gradins</t>
  </si>
  <si>
    <t>club house et véstiaires</t>
  </si>
  <si>
    <t>ss sol mairie</t>
  </si>
  <si>
    <t>salle des fêtes et scène</t>
  </si>
  <si>
    <t>total mairie</t>
  </si>
  <si>
    <t>MAIRIE</t>
  </si>
  <si>
    <t>LOCAL GESTE</t>
  </si>
  <si>
    <t>Local GESTE</t>
  </si>
  <si>
    <t>MONTJEAN</t>
  </si>
  <si>
    <t>Terrain ADESIM</t>
  </si>
  <si>
    <t>Algéco ADESIM</t>
  </si>
  <si>
    <t>LE SAINT EXUPERY</t>
  </si>
  <si>
    <t>Aldébarande N°1</t>
  </si>
  <si>
    <t>Aldébarande N°2</t>
  </si>
  <si>
    <t>Aldébarande N°3</t>
  </si>
  <si>
    <t>Aldébarande N°4</t>
  </si>
  <si>
    <t>Petite salle MDA</t>
  </si>
  <si>
    <t>Grande salle MDA</t>
  </si>
  <si>
    <t>Salle commission jeunesse</t>
  </si>
  <si>
    <t>Salle de motricité ass mat</t>
  </si>
  <si>
    <t>Salle de repos ass mat</t>
  </si>
  <si>
    <t>Bureau M</t>
  </si>
  <si>
    <t>Grand plateau St Ex</t>
  </si>
  <si>
    <t>LES JARDINS FAMILIAUX</t>
  </si>
  <si>
    <t>La bulle</t>
  </si>
  <si>
    <t>BATIMENTS ANNEXES AU CUCHERON</t>
  </si>
  <si>
    <t>Salle André Richard</t>
  </si>
  <si>
    <t>Terrain club canin et ses annexes</t>
  </si>
  <si>
    <t>Terrain de petanque et ses annexes</t>
  </si>
  <si>
    <t>LOCAUX COMMUNAUX</t>
  </si>
  <si>
    <t>TOTAL</t>
  </si>
  <si>
    <t>Avantage personnel       B</t>
  </si>
  <si>
    <t>MATERIEL</t>
  </si>
  <si>
    <t>Table</t>
  </si>
  <si>
    <t>Banc</t>
  </si>
  <si>
    <t>Barnum avec paroies, goutières et poids</t>
  </si>
  <si>
    <t>Coût à l'unité</t>
  </si>
  <si>
    <t>Chaise en tissu rouge ou bleu</t>
  </si>
  <si>
    <t>Sono portative</t>
  </si>
  <si>
    <t>Prêt mobilier      C</t>
  </si>
  <si>
    <t>Surface commune au proratat</t>
  </si>
  <si>
    <t>surface Total</t>
  </si>
  <si>
    <t>coût horaire Surface Totale</t>
  </si>
  <si>
    <t>2 terrains extérieurs</t>
  </si>
  <si>
    <t>Avantage local                  A</t>
  </si>
  <si>
    <t>Quantité emprunté sur l'année</t>
  </si>
  <si>
    <t>de 9h à 17h                    du lundi au vendredi</t>
  </si>
  <si>
    <t>après 17h et WE</t>
  </si>
  <si>
    <t>Gardiennage</t>
  </si>
  <si>
    <t>Coût horaire</t>
  </si>
  <si>
    <t>GP St Ex + annexes (loge, scène, cuisine)</t>
  </si>
  <si>
    <t>de 9h à 17h du lundi au vendredi</t>
  </si>
  <si>
    <t>Terrain de F synthétique et ses annexes</t>
  </si>
  <si>
    <t>Salle d'activités ass mat</t>
  </si>
  <si>
    <t>Grange des attelages + près</t>
  </si>
  <si>
    <t>2 terrains de tennis couverts</t>
  </si>
  <si>
    <t>jardins familiaux clos des noyers</t>
  </si>
  <si>
    <t>jardins familiaux clos du val</t>
  </si>
  <si>
    <t>Exemple  de calcul:</t>
  </si>
  <si>
    <t xml:space="preserve">Total </t>
  </si>
  <si>
    <t>Table en bois</t>
  </si>
  <si>
    <t>Banc en bois</t>
  </si>
  <si>
    <t>Grille d'exposition</t>
  </si>
  <si>
    <t>Barrière en plastique ou fer</t>
  </si>
  <si>
    <t>l'association X pratique le poker dans la petite salle de la maison des associations 2 fois par semaine  de 19h à 20h durant 40 semaines</t>
  </si>
  <si>
    <t>REPRODUCTION</t>
  </si>
  <si>
    <t>acces aux équipementx publiques</t>
  </si>
  <si>
    <t>coût</t>
  </si>
  <si>
    <t>Total</t>
  </si>
  <si>
    <t xml:space="preserve">Quantité </t>
  </si>
  <si>
    <t>TABLEAU DES AVANTAGES EN NATURE subventions 2023</t>
  </si>
  <si>
    <t>N et Blanc</t>
  </si>
  <si>
    <t>Couleurs</t>
  </si>
  <si>
    <t>A4 Recto</t>
  </si>
  <si>
    <t>A4 Recto/Verso</t>
  </si>
  <si>
    <t>A3 Recto</t>
  </si>
  <si>
    <t>A5 Recto</t>
  </si>
  <si>
    <t>A5 Recto/Verso</t>
  </si>
  <si>
    <t>A3 Recto/Verso</t>
  </si>
  <si>
    <t>W Plage ou W Glace  individuel</t>
  </si>
  <si>
    <t>WPlage ou WGlace groupe de 20</t>
  </si>
  <si>
    <t>Mise à disposition avec gratuité de bien et ou de services = 2016,00€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</si>
</sst>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_-* #,##0.000\ [$€-40C]_-;\-* #,##0.000\ [$€-40C]_-;_-* &quot;-&quot;??\ [$€-40C]_-;_-@_-"/>
  </numFmts>
  <fonts count="12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sz val="13"/>
      <name val="Calibri"/>
      <family val="2"/>
      <scheme val="minor"/>
    </font>
    <font>
      <b/>
      <sz val="13"/>
      <name val="Calibri"/>
      <family val="2"/>
      <scheme val="minor"/>
    </font>
    <font>
      <b/>
      <sz val="36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u/>
      <sz val="16"/>
      <color rgb="FFFF0000"/>
      <name val="Calibri"/>
      <family val="2"/>
      <scheme val="minor"/>
    </font>
    <font>
      <b/>
      <u/>
      <sz val="13"/>
      <color rgb="FFFF0000"/>
      <name val="Calibri"/>
      <family val="2"/>
      <scheme val="minor"/>
    </font>
    <font>
      <sz val="13"/>
      <color rgb="FFFF0000"/>
      <name val="Calibri"/>
      <family val="2"/>
      <scheme val="minor"/>
    </font>
    <font>
      <b/>
      <sz val="16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96">
    <xf numFmtId="0" fontId="0" fillId="0" borderId="0" xfId="0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  <xf numFmtId="2" fontId="1" fillId="0" borderId="0" xfId="0" applyNumberFormat="1" applyFont="1" applyAlignment="1">
      <alignment horizontal="center"/>
    </xf>
    <xf numFmtId="1" fontId="1" fillId="0" borderId="0" xfId="0" applyNumberFormat="1" applyFont="1" applyAlignment="1">
      <alignment horizontal="center"/>
    </xf>
    <xf numFmtId="0" fontId="1" fillId="0" borderId="0" xfId="0" applyFont="1"/>
    <xf numFmtId="0" fontId="3" fillId="0" borderId="0" xfId="0" applyFont="1" applyAlignment="1">
      <alignment horizontal="center"/>
    </xf>
    <xf numFmtId="2" fontId="3" fillId="0" borderId="0" xfId="0" applyNumberFormat="1" applyFont="1" applyAlignment="1">
      <alignment horizontal="center"/>
    </xf>
    <xf numFmtId="1" fontId="3" fillId="0" borderId="0" xfId="0" applyNumberFormat="1" applyFont="1" applyAlignment="1">
      <alignment horizontal="center"/>
    </xf>
    <xf numFmtId="0" fontId="2" fillId="2" borderId="13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horizontal="center" vertical="center" wrapText="1"/>
    </xf>
    <xf numFmtId="0" fontId="3" fillId="0" borderId="0" xfId="0" applyFont="1"/>
    <xf numFmtId="0" fontId="2" fillId="5" borderId="13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2" fontId="2" fillId="2" borderId="28" xfId="0" applyNumberFormat="1" applyFont="1" applyFill="1" applyBorder="1" applyAlignment="1">
      <alignment horizontal="center" vertical="center" wrapText="1"/>
    </xf>
    <xf numFmtId="1" fontId="2" fillId="2" borderId="28" xfId="0" applyNumberFormat="1" applyFont="1" applyFill="1" applyBorder="1" applyAlignment="1">
      <alignment horizontal="center" vertical="center" wrapText="1"/>
    </xf>
    <xf numFmtId="2" fontId="2" fillId="4" borderId="28" xfId="0" applyNumberFormat="1" applyFont="1" applyFill="1" applyBorder="1" applyAlignment="1">
      <alignment horizontal="center" vertical="center" wrapText="1"/>
    </xf>
    <xf numFmtId="1" fontId="2" fillId="4" borderId="28" xfId="0" applyNumberFormat="1" applyFont="1" applyFill="1" applyBorder="1" applyAlignment="1">
      <alignment horizontal="center" vertical="center" wrapText="1"/>
    </xf>
    <xf numFmtId="0" fontId="2" fillId="4" borderId="28" xfId="0" applyFont="1" applyFill="1" applyBorder="1" applyAlignment="1">
      <alignment horizontal="center" vertical="center" wrapText="1"/>
    </xf>
    <xf numFmtId="2" fontId="2" fillId="5" borderId="28" xfId="0" applyNumberFormat="1" applyFont="1" applyFill="1" applyBorder="1" applyAlignment="1">
      <alignment horizontal="center" vertical="center" wrapText="1"/>
    </xf>
    <xf numFmtId="2" fontId="2" fillId="3" borderId="0" xfId="0" applyNumberFormat="1" applyFont="1" applyFill="1" applyBorder="1" applyAlignment="1">
      <alignment horizontal="center" vertical="center" wrapText="1"/>
    </xf>
    <xf numFmtId="1" fontId="3" fillId="0" borderId="22" xfId="0" applyNumberFormat="1" applyFont="1" applyBorder="1" applyAlignment="1">
      <alignment horizontal="center"/>
    </xf>
    <xf numFmtId="1" fontId="3" fillId="0" borderId="20" xfId="0" applyNumberFormat="1" applyFont="1" applyBorder="1" applyAlignment="1">
      <alignment horizontal="center"/>
    </xf>
    <xf numFmtId="2" fontId="3" fillId="0" borderId="22" xfId="0" applyNumberFormat="1" applyFont="1" applyBorder="1" applyAlignment="1">
      <alignment horizontal="center"/>
    </xf>
    <xf numFmtId="1" fontId="3" fillId="0" borderId="46" xfId="0" applyNumberFormat="1" applyFont="1" applyBorder="1" applyAlignment="1">
      <alignment horizontal="center"/>
    </xf>
    <xf numFmtId="2" fontId="3" fillId="0" borderId="22" xfId="0" applyNumberFormat="1" applyFont="1" applyBorder="1" applyAlignment="1">
      <alignment horizontal="center" wrapText="1"/>
    </xf>
    <xf numFmtId="2" fontId="3" fillId="0" borderId="21" xfId="0" applyNumberFormat="1" applyFont="1" applyBorder="1" applyAlignment="1">
      <alignment horizontal="center" vertical="center"/>
    </xf>
    <xf numFmtId="1" fontId="3" fillId="0" borderId="21" xfId="0" applyNumberFormat="1" applyFont="1" applyBorder="1" applyAlignment="1">
      <alignment horizontal="center"/>
    </xf>
    <xf numFmtId="2" fontId="3" fillId="0" borderId="19" xfId="0" applyNumberFormat="1" applyFont="1" applyBorder="1" applyAlignment="1">
      <alignment horizontal="center"/>
    </xf>
    <xf numFmtId="2" fontId="3" fillId="3" borderId="0" xfId="0" applyNumberFormat="1" applyFont="1" applyFill="1" applyBorder="1" applyAlignment="1">
      <alignment horizontal="center"/>
    </xf>
    <xf numFmtId="1" fontId="3" fillId="0" borderId="23" xfId="0" applyNumberFormat="1" applyFont="1" applyBorder="1" applyAlignment="1">
      <alignment horizontal="center"/>
    </xf>
    <xf numFmtId="1" fontId="3" fillId="0" borderId="49" xfId="0" applyNumberFormat="1" applyFont="1" applyBorder="1" applyAlignment="1">
      <alignment horizontal="center"/>
    </xf>
    <xf numFmtId="1" fontId="3" fillId="0" borderId="18" xfId="0" applyNumberFormat="1" applyFont="1" applyBorder="1" applyAlignment="1">
      <alignment horizontal="center"/>
    </xf>
    <xf numFmtId="2" fontId="3" fillId="0" borderId="23" xfId="0" applyNumberFormat="1" applyFont="1" applyBorder="1" applyAlignment="1">
      <alignment horizontal="center"/>
    </xf>
    <xf numFmtId="1" fontId="3" fillId="0" borderId="25" xfId="0" applyNumberFormat="1" applyFont="1" applyBorder="1" applyAlignment="1">
      <alignment horizontal="center"/>
    </xf>
    <xf numFmtId="1" fontId="3" fillId="0" borderId="19" xfId="0" applyNumberFormat="1" applyFont="1" applyBorder="1" applyAlignment="1">
      <alignment horizontal="center"/>
    </xf>
    <xf numFmtId="1" fontId="3" fillId="0" borderId="30" xfId="0" applyNumberFormat="1" applyFont="1" applyBorder="1" applyAlignment="1">
      <alignment horizontal="center"/>
    </xf>
    <xf numFmtId="1" fontId="3" fillId="0" borderId="36" xfId="0" applyNumberFormat="1" applyFont="1" applyBorder="1" applyAlignment="1">
      <alignment horizontal="center"/>
    </xf>
    <xf numFmtId="2" fontId="3" fillId="0" borderId="30" xfId="0" applyNumberFormat="1" applyFont="1" applyBorder="1" applyAlignment="1">
      <alignment horizontal="center"/>
    </xf>
    <xf numFmtId="1" fontId="3" fillId="0" borderId="24" xfId="0" applyNumberFormat="1" applyFont="1" applyBorder="1" applyAlignment="1">
      <alignment horizontal="center"/>
    </xf>
    <xf numFmtId="1" fontId="3" fillId="0" borderId="16" xfId="0" applyNumberFormat="1" applyFont="1" applyBorder="1" applyAlignment="1">
      <alignment horizontal="center"/>
    </xf>
    <xf numFmtId="2" fontId="3" fillId="0" borderId="24" xfId="0" applyNumberFormat="1" applyFont="1" applyBorder="1" applyAlignment="1">
      <alignment horizontal="center"/>
    </xf>
    <xf numFmtId="1" fontId="3" fillId="0" borderId="26" xfId="0" applyNumberFormat="1" applyFont="1" applyBorder="1" applyAlignment="1">
      <alignment horizontal="center"/>
    </xf>
    <xf numFmtId="2" fontId="3" fillId="0" borderId="17" xfId="0" applyNumberFormat="1" applyFont="1" applyBorder="1" applyAlignment="1">
      <alignment horizontal="center"/>
    </xf>
    <xf numFmtId="1" fontId="3" fillId="0" borderId="17" xfId="0" applyNumberFormat="1" applyFont="1" applyBorder="1" applyAlignment="1">
      <alignment horizontal="center"/>
    </xf>
    <xf numFmtId="1" fontId="2" fillId="2" borderId="13" xfId="0" applyNumberFormat="1" applyFont="1" applyFill="1" applyBorder="1" applyAlignment="1">
      <alignment horizontal="center"/>
    </xf>
    <xf numFmtId="1" fontId="2" fillId="2" borderId="35" xfId="0" applyNumberFormat="1" applyFont="1" applyFill="1" applyBorder="1" applyAlignment="1">
      <alignment horizontal="center"/>
    </xf>
    <xf numFmtId="2" fontId="2" fillId="2" borderId="35" xfId="0" applyNumberFormat="1" applyFont="1" applyFill="1" applyBorder="1" applyAlignment="1">
      <alignment horizontal="center"/>
    </xf>
    <xf numFmtId="1" fontId="2" fillId="2" borderId="10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2" fontId="2" fillId="4" borderId="13" xfId="0" applyNumberFormat="1" applyFont="1" applyFill="1" applyBorder="1" applyAlignment="1">
      <alignment horizontal="center"/>
    </xf>
    <xf numFmtId="1" fontId="2" fillId="4" borderId="13" xfId="0" applyNumberFormat="1" applyFont="1" applyFill="1" applyBorder="1" applyAlignment="1">
      <alignment horizontal="center"/>
    </xf>
    <xf numFmtId="0" fontId="2" fillId="0" borderId="0" xfId="0" applyFont="1"/>
    <xf numFmtId="2" fontId="2" fillId="5" borderId="13" xfId="0" applyNumberFormat="1" applyFont="1" applyFill="1" applyBorder="1" applyAlignment="1">
      <alignment horizontal="center"/>
    </xf>
    <xf numFmtId="2" fontId="2" fillId="3" borderId="0" xfId="0" applyNumberFormat="1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1" fontId="3" fillId="3" borderId="0" xfId="0" applyNumberFormat="1" applyFont="1" applyFill="1" applyBorder="1" applyAlignment="1">
      <alignment horizontal="center"/>
    </xf>
    <xf numFmtId="0" fontId="3" fillId="3" borderId="21" xfId="0" applyFont="1" applyFill="1" applyBorder="1" applyAlignment="1">
      <alignment horizontal="center"/>
    </xf>
    <xf numFmtId="0" fontId="3" fillId="3" borderId="46" xfId="0" applyFont="1" applyFill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2" fontId="3" fillId="3" borderId="22" xfId="0" applyNumberFormat="1" applyFont="1" applyFill="1" applyBorder="1" applyAlignment="1">
      <alignment horizontal="center"/>
    </xf>
    <xf numFmtId="1" fontId="3" fillId="3" borderId="21" xfId="0" applyNumberFormat="1" applyFont="1" applyFill="1" applyBorder="1" applyAlignment="1">
      <alignment horizontal="center"/>
    </xf>
    <xf numFmtId="0" fontId="3" fillId="3" borderId="22" xfId="0" applyFont="1" applyFill="1" applyBorder="1" applyAlignment="1">
      <alignment horizontal="center"/>
    </xf>
    <xf numFmtId="165" fontId="3" fillId="0" borderId="22" xfId="0" applyNumberFormat="1" applyFont="1" applyBorder="1" applyAlignment="1">
      <alignment horizontal="center"/>
    </xf>
    <xf numFmtId="0" fontId="3" fillId="0" borderId="0" xfId="0" applyFont="1" applyBorder="1"/>
    <xf numFmtId="0" fontId="3" fillId="3" borderId="19" xfId="0" applyFont="1" applyFill="1" applyBorder="1" applyAlignment="1">
      <alignment horizontal="center"/>
    </xf>
    <xf numFmtId="0" fontId="3" fillId="3" borderId="25" xfId="0" applyFont="1" applyFill="1" applyBorder="1" applyAlignment="1">
      <alignment horizontal="center"/>
    </xf>
    <xf numFmtId="0" fontId="3" fillId="3" borderId="18" xfId="0" applyFont="1" applyFill="1" applyBorder="1" applyAlignment="1">
      <alignment horizontal="center"/>
    </xf>
    <xf numFmtId="2" fontId="3" fillId="3" borderId="23" xfId="0" applyNumberFormat="1" applyFont="1" applyFill="1" applyBorder="1" applyAlignment="1">
      <alignment horizontal="center"/>
    </xf>
    <xf numFmtId="1" fontId="3" fillId="3" borderId="19" xfId="0" applyNumberFormat="1" applyFont="1" applyFill="1" applyBorder="1" applyAlignment="1">
      <alignment horizontal="center"/>
    </xf>
    <xf numFmtId="0" fontId="3" fillId="3" borderId="23" xfId="0" applyFont="1" applyFill="1" applyBorder="1" applyAlignment="1">
      <alignment horizontal="center"/>
    </xf>
    <xf numFmtId="165" fontId="3" fillId="0" borderId="23" xfId="0" applyNumberFormat="1" applyFont="1" applyBorder="1" applyAlignment="1">
      <alignment horizontal="center"/>
    </xf>
    <xf numFmtId="1" fontId="3" fillId="3" borderId="37" xfId="0" applyNumberFormat="1" applyFont="1" applyFill="1" applyBorder="1" applyAlignment="1">
      <alignment horizontal="center"/>
    </xf>
    <xf numFmtId="2" fontId="3" fillId="3" borderId="30" xfId="0" applyNumberFormat="1" applyFont="1" applyFill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3" fillId="3" borderId="16" xfId="0" applyFont="1" applyFill="1" applyBorder="1" applyAlignment="1">
      <alignment horizontal="center"/>
    </xf>
    <xf numFmtId="2" fontId="3" fillId="3" borderId="24" xfId="0" applyNumberFormat="1" applyFont="1" applyFill="1" applyBorder="1" applyAlignment="1">
      <alignment horizontal="center"/>
    </xf>
    <xf numFmtId="1" fontId="3" fillId="3" borderId="17" xfId="0" applyNumberFormat="1" applyFont="1" applyFill="1" applyBorder="1" applyAlignment="1">
      <alignment horizontal="center"/>
    </xf>
    <xf numFmtId="0" fontId="3" fillId="3" borderId="24" xfId="0" applyFont="1" applyFill="1" applyBorder="1" applyAlignment="1">
      <alignment horizontal="center"/>
    </xf>
    <xf numFmtId="165" fontId="3" fillId="0" borderId="24" xfId="0" applyNumberFormat="1" applyFont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35" xfId="0" applyFont="1" applyFill="1" applyBorder="1" applyAlignment="1">
      <alignment horizontal="center"/>
    </xf>
    <xf numFmtId="2" fontId="2" fillId="4" borderId="35" xfId="0" applyNumberFormat="1" applyFont="1" applyFill="1" applyBorder="1" applyAlignment="1">
      <alignment horizontal="center"/>
    </xf>
    <xf numFmtId="1" fontId="2" fillId="4" borderId="35" xfId="0" applyNumberFormat="1" applyFont="1" applyFill="1" applyBorder="1" applyAlignment="1">
      <alignment horizontal="center"/>
    </xf>
    <xf numFmtId="1" fontId="3" fillId="3" borderId="46" xfId="0" applyNumberFormat="1" applyFont="1" applyFill="1" applyBorder="1" applyAlignment="1">
      <alignment horizontal="center"/>
    </xf>
    <xf numFmtId="1" fontId="3" fillId="3" borderId="25" xfId="0" applyNumberFormat="1" applyFont="1" applyFill="1" applyBorder="1" applyAlignment="1">
      <alignment horizontal="center"/>
    </xf>
    <xf numFmtId="0" fontId="3" fillId="3" borderId="17" xfId="0" applyFont="1" applyFill="1" applyBorder="1" applyAlignment="1">
      <alignment horizontal="center"/>
    </xf>
    <xf numFmtId="0" fontId="3" fillId="3" borderId="26" xfId="0" applyFont="1" applyFill="1" applyBorder="1" applyAlignment="1">
      <alignment horizontal="center"/>
    </xf>
    <xf numFmtId="1" fontId="3" fillId="3" borderId="26" xfId="0" applyNumberFormat="1" applyFont="1" applyFill="1" applyBorder="1" applyAlignment="1">
      <alignment horizontal="center"/>
    </xf>
    <xf numFmtId="2" fontId="2" fillId="4" borderId="42" xfId="0" applyNumberFormat="1" applyFont="1" applyFill="1" applyBorder="1" applyAlignment="1">
      <alignment horizontal="center"/>
    </xf>
    <xf numFmtId="1" fontId="2" fillId="4" borderId="42" xfId="0" applyNumberFormat="1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 vertical="center" wrapText="1"/>
    </xf>
    <xf numFmtId="1" fontId="3" fillId="3" borderId="22" xfId="0" applyNumberFormat="1" applyFont="1" applyFill="1" applyBorder="1" applyAlignment="1">
      <alignment horizontal="center"/>
    </xf>
    <xf numFmtId="1" fontId="3" fillId="3" borderId="20" xfId="0" applyNumberFormat="1" applyFont="1" applyFill="1" applyBorder="1" applyAlignment="1">
      <alignment horizontal="center"/>
    </xf>
    <xf numFmtId="2" fontId="4" fillId="3" borderId="22" xfId="0" applyNumberFormat="1" applyFont="1" applyFill="1" applyBorder="1" applyAlignment="1">
      <alignment horizontal="center"/>
    </xf>
    <xf numFmtId="1" fontId="4" fillId="3" borderId="21" xfId="0" applyNumberFormat="1" applyFont="1" applyFill="1" applyBorder="1" applyAlignment="1">
      <alignment horizontal="center"/>
    </xf>
    <xf numFmtId="2" fontId="3" fillId="3" borderId="21" xfId="0" applyNumberFormat="1" applyFont="1" applyFill="1" applyBorder="1" applyAlignment="1">
      <alignment horizontal="center"/>
    </xf>
    <xf numFmtId="1" fontId="3" fillId="3" borderId="23" xfId="0" applyNumberFormat="1" applyFont="1" applyFill="1" applyBorder="1" applyAlignment="1">
      <alignment horizontal="center"/>
    </xf>
    <xf numFmtId="1" fontId="3" fillId="3" borderId="18" xfId="0" applyNumberFormat="1" applyFont="1" applyFill="1" applyBorder="1" applyAlignment="1">
      <alignment horizontal="center"/>
    </xf>
    <xf numFmtId="2" fontId="4" fillId="3" borderId="23" xfId="0" applyNumberFormat="1" applyFont="1" applyFill="1" applyBorder="1" applyAlignment="1">
      <alignment horizontal="center"/>
    </xf>
    <xf numFmtId="1" fontId="4" fillId="3" borderId="19" xfId="0" applyNumberFormat="1" applyFont="1" applyFill="1" applyBorder="1" applyAlignment="1">
      <alignment horizontal="center"/>
    </xf>
    <xf numFmtId="2" fontId="3" fillId="3" borderId="19" xfId="0" applyNumberFormat="1" applyFont="1" applyFill="1" applyBorder="1" applyAlignment="1">
      <alignment horizontal="center"/>
    </xf>
    <xf numFmtId="1" fontId="3" fillId="3" borderId="30" xfId="0" applyNumberFormat="1" applyFont="1" applyFill="1" applyBorder="1" applyAlignment="1">
      <alignment horizontal="center"/>
    </xf>
    <xf numFmtId="1" fontId="4" fillId="3" borderId="37" xfId="0" applyNumberFormat="1" applyFont="1" applyFill="1" applyBorder="1" applyAlignment="1">
      <alignment horizontal="center"/>
    </xf>
    <xf numFmtId="2" fontId="3" fillId="3" borderId="37" xfId="0" applyNumberFormat="1" applyFont="1" applyFill="1" applyBorder="1" applyAlignment="1">
      <alignment horizontal="center"/>
    </xf>
    <xf numFmtId="1" fontId="3" fillId="3" borderId="24" xfId="0" applyNumberFormat="1" applyFont="1" applyFill="1" applyBorder="1" applyAlignment="1">
      <alignment horizontal="center"/>
    </xf>
    <xf numFmtId="1" fontId="3" fillId="3" borderId="16" xfId="0" applyNumberFormat="1" applyFont="1" applyFill="1" applyBorder="1" applyAlignment="1">
      <alignment horizontal="center"/>
    </xf>
    <xf numFmtId="2" fontId="4" fillId="3" borderId="24" xfId="0" applyNumberFormat="1" applyFont="1" applyFill="1" applyBorder="1" applyAlignment="1">
      <alignment horizontal="center"/>
    </xf>
    <xf numFmtId="1" fontId="4" fillId="3" borderId="17" xfId="0" applyNumberFormat="1" applyFont="1" applyFill="1" applyBorder="1" applyAlignment="1">
      <alignment horizontal="center"/>
    </xf>
    <xf numFmtId="2" fontId="3" fillId="3" borderId="17" xfId="0" applyNumberFormat="1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164" fontId="3" fillId="3" borderId="0" xfId="0" applyNumberFormat="1" applyFont="1" applyFill="1" applyBorder="1" applyAlignment="1">
      <alignment horizontal="center"/>
    </xf>
    <xf numFmtId="0" fontId="3" fillId="3" borderId="0" xfId="0" applyFont="1" applyFill="1" applyAlignment="1">
      <alignment horizontal="center"/>
    </xf>
    <xf numFmtId="0" fontId="3" fillId="3" borderId="0" xfId="0" applyFont="1" applyFill="1"/>
    <xf numFmtId="2" fontId="4" fillId="0" borderId="21" xfId="0" applyNumberFormat="1" applyFont="1" applyBorder="1" applyAlignment="1">
      <alignment horizontal="center"/>
    </xf>
    <xf numFmtId="1" fontId="4" fillId="0" borderId="21" xfId="0" applyNumberFormat="1" applyFont="1" applyBorder="1" applyAlignment="1">
      <alignment horizontal="center"/>
    </xf>
    <xf numFmtId="2" fontId="4" fillId="0" borderId="19" xfId="0" applyNumberFormat="1" applyFont="1" applyBorder="1" applyAlignment="1">
      <alignment horizontal="center"/>
    </xf>
    <xf numFmtId="1" fontId="4" fillId="0" borderId="19" xfId="0" applyNumberFormat="1" applyFont="1" applyBorder="1" applyAlignment="1">
      <alignment horizontal="center"/>
    </xf>
    <xf numFmtId="165" fontId="3" fillId="0" borderId="48" xfId="0" applyNumberFormat="1" applyFont="1" applyBorder="1" applyAlignment="1">
      <alignment horizontal="center"/>
    </xf>
    <xf numFmtId="2" fontId="4" fillId="0" borderId="17" xfId="0" applyNumberFormat="1" applyFont="1" applyBorder="1" applyAlignment="1">
      <alignment horizontal="center"/>
    </xf>
    <xf numFmtId="1" fontId="4" fillId="0" borderId="17" xfId="0" applyNumberFormat="1" applyFont="1" applyBorder="1" applyAlignment="1">
      <alignment horizontal="center"/>
    </xf>
    <xf numFmtId="1" fontId="4" fillId="0" borderId="22" xfId="0" applyNumberFormat="1" applyFont="1" applyBorder="1" applyAlignment="1">
      <alignment horizontal="center"/>
    </xf>
    <xf numFmtId="1" fontId="4" fillId="0" borderId="23" xfId="0" applyNumberFormat="1" applyFont="1" applyBorder="1" applyAlignment="1">
      <alignment horizontal="center"/>
    </xf>
    <xf numFmtId="1" fontId="4" fillId="0" borderId="24" xfId="0" applyNumberFormat="1" applyFont="1" applyBorder="1" applyAlignment="1">
      <alignment horizontal="center"/>
    </xf>
    <xf numFmtId="1" fontId="3" fillId="0" borderId="47" xfId="0" applyNumberFormat="1" applyFont="1" applyBorder="1" applyAlignment="1">
      <alignment horizontal="center"/>
    </xf>
    <xf numFmtId="2" fontId="4" fillId="0" borderId="37" xfId="0" applyNumberFormat="1" applyFont="1" applyBorder="1" applyAlignment="1">
      <alignment horizontal="center"/>
    </xf>
    <xf numFmtId="1" fontId="4" fillId="0" borderId="30" xfId="0" applyNumberFormat="1" applyFont="1" applyBorder="1" applyAlignment="1">
      <alignment horizontal="center"/>
    </xf>
    <xf numFmtId="2" fontId="2" fillId="2" borderId="13" xfId="0" applyNumberFormat="1" applyFont="1" applyFill="1" applyBorder="1" applyAlignment="1">
      <alignment horizontal="center"/>
    </xf>
    <xf numFmtId="1" fontId="4" fillId="0" borderId="46" xfId="0" applyNumberFormat="1" applyFont="1" applyBorder="1" applyAlignment="1">
      <alignment horizontal="center"/>
    </xf>
    <xf numFmtId="1" fontId="4" fillId="0" borderId="25" xfId="0" applyNumberFormat="1" applyFont="1" applyBorder="1" applyAlignment="1">
      <alignment horizontal="center"/>
    </xf>
    <xf numFmtId="1" fontId="4" fillId="0" borderId="29" xfId="0" applyNumberFormat="1" applyFont="1" applyBorder="1" applyAlignment="1">
      <alignment horizontal="center"/>
    </xf>
    <xf numFmtId="1" fontId="4" fillId="0" borderId="0" xfId="0" applyNumberFormat="1" applyFont="1" applyBorder="1" applyAlignment="1">
      <alignment horizontal="center"/>
    </xf>
    <xf numFmtId="2" fontId="3" fillId="3" borderId="29" xfId="0" applyNumberFormat="1" applyFont="1" applyFill="1" applyBorder="1" applyAlignment="1">
      <alignment horizontal="center"/>
    </xf>
    <xf numFmtId="1" fontId="4" fillId="0" borderId="27" xfId="0" applyNumberFormat="1" applyFont="1" applyBorder="1" applyAlignment="1">
      <alignment horizontal="center"/>
    </xf>
    <xf numFmtId="2" fontId="3" fillId="0" borderId="16" xfId="0" applyNumberFormat="1" applyFont="1" applyBorder="1" applyAlignment="1">
      <alignment horizontal="center"/>
    </xf>
    <xf numFmtId="2" fontId="2" fillId="4" borderId="40" xfId="0" applyNumberFormat="1" applyFont="1" applyFill="1" applyBorder="1" applyAlignment="1">
      <alignment horizontal="center"/>
    </xf>
    <xf numFmtId="1" fontId="2" fillId="4" borderId="40" xfId="0" applyNumberFormat="1" applyFont="1" applyFill="1" applyBorder="1" applyAlignment="1">
      <alignment horizontal="center"/>
    </xf>
    <xf numFmtId="2" fontId="3" fillId="3" borderId="46" xfId="0" applyNumberFormat="1" applyFont="1" applyFill="1" applyBorder="1" applyAlignment="1">
      <alignment horizontal="center"/>
    </xf>
    <xf numFmtId="2" fontId="3" fillId="3" borderId="47" xfId="0" applyNumberFormat="1" applyFont="1" applyFill="1" applyBorder="1" applyAlignment="1">
      <alignment horizontal="center"/>
    </xf>
    <xf numFmtId="2" fontId="3" fillId="0" borderId="37" xfId="0" applyNumberFormat="1" applyFont="1" applyBorder="1" applyAlignment="1">
      <alignment horizontal="center"/>
    </xf>
    <xf numFmtId="2" fontId="2" fillId="2" borderId="10" xfId="0" applyNumberFormat="1" applyFont="1" applyFill="1" applyBorder="1" applyAlignment="1">
      <alignment horizontal="center"/>
    </xf>
    <xf numFmtId="1" fontId="5" fillId="2" borderId="13" xfId="0" applyNumberFormat="1" applyFont="1" applyFill="1" applyBorder="1" applyAlignment="1">
      <alignment horizontal="center"/>
    </xf>
    <xf numFmtId="1" fontId="2" fillId="4" borderId="48" xfId="0" applyNumberFormat="1" applyFont="1" applyFill="1" applyBorder="1" applyAlignment="1">
      <alignment horizontal="center"/>
    </xf>
    <xf numFmtId="2" fontId="2" fillId="4" borderId="48" xfId="0" applyNumberFormat="1" applyFont="1" applyFill="1" applyBorder="1" applyAlignment="1">
      <alignment horizontal="center"/>
    </xf>
    <xf numFmtId="2" fontId="2" fillId="3" borderId="0" xfId="0" applyNumberFormat="1" applyFont="1" applyFill="1" applyBorder="1"/>
    <xf numFmtId="2" fontId="3" fillId="0" borderId="21" xfId="0" applyNumberFormat="1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165" fontId="3" fillId="0" borderId="21" xfId="0" applyNumberFormat="1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165" fontId="3" fillId="0" borderId="19" xfId="0" applyNumberFormat="1" applyFont="1" applyBorder="1" applyAlignment="1">
      <alignment horizontal="center"/>
    </xf>
    <xf numFmtId="1" fontId="3" fillId="0" borderId="37" xfId="0" applyNumberFormat="1" applyFont="1" applyBorder="1" applyAlignment="1">
      <alignment horizontal="center"/>
    </xf>
    <xf numFmtId="0" fontId="3" fillId="0" borderId="37" xfId="0" applyFont="1" applyBorder="1" applyAlignment="1">
      <alignment horizontal="center"/>
    </xf>
    <xf numFmtId="165" fontId="3" fillId="0" borderId="17" xfId="0" applyNumberFormat="1" applyFont="1" applyBorder="1" applyAlignment="1">
      <alignment horizontal="center"/>
    </xf>
    <xf numFmtId="1" fontId="5" fillId="2" borderId="40" xfId="0" applyNumberFormat="1" applyFont="1" applyFill="1" applyBorder="1" applyAlignment="1">
      <alignment horizontal="center"/>
    </xf>
    <xf numFmtId="2" fontId="5" fillId="2" borderId="40" xfId="0" applyNumberFormat="1" applyFont="1" applyFill="1" applyBorder="1" applyAlignment="1">
      <alignment horizontal="center"/>
    </xf>
    <xf numFmtId="2" fontId="3" fillId="0" borderId="48" xfId="0" applyNumberFormat="1" applyFont="1" applyBorder="1" applyAlignment="1">
      <alignment horizontal="center"/>
    </xf>
    <xf numFmtId="2" fontId="3" fillId="0" borderId="51" xfId="0" applyNumberFormat="1" applyFont="1" applyBorder="1" applyAlignment="1">
      <alignment horizontal="center"/>
    </xf>
    <xf numFmtId="1" fontId="3" fillId="0" borderId="51" xfId="0" applyNumberFormat="1" applyFont="1" applyBorder="1" applyAlignment="1">
      <alignment horizontal="center"/>
    </xf>
    <xf numFmtId="1" fontId="4" fillId="3" borderId="23" xfId="0" applyNumberFormat="1" applyFont="1" applyFill="1" applyBorder="1" applyAlignment="1">
      <alignment horizontal="center"/>
    </xf>
    <xf numFmtId="1" fontId="3" fillId="0" borderId="27" xfId="0" applyNumberFormat="1" applyFont="1" applyBorder="1" applyAlignment="1">
      <alignment horizontal="center"/>
    </xf>
    <xf numFmtId="1" fontId="3" fillId="0" borderId="50" xfId="0" applyNumberFormat="1" applyFont="1" applyBorder="1" applyAlignment="1">
      <alignment horizontal="center"/>
    </xf>
    <xf numFmtId="2" fontId="3" fillId="0" borderId="27" xfId="0" applyNumberFormat="1" applyFont="1" applyBorder="1" applyAlignment="1">
      <alignment horizontal="center"/>
    </xf>
    <xf numFmtId="1" fontId="3" fillId="0" borderId="0" xfId="0" applyNumberFormat="1" applyFont="1" applyBorder="1" applyAlignment="1">
      <alignment horizontal="center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horizontal="center"/>
    </xf>
    <xf numFmtId="2" fontId="10" fillId="0" borderId="0" xfId="0" applyNumberFormat="1" applyFont="1" applyAlignment="1">
      <alignment horizontal="center"/>
    </xf>
    <xf numFmtId="1" fontId="10" fillId="0" borderId="0" xfId="0" applyNumberFormat="1" applyFont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2" fillId="5" borderId="28" xfId="0" applyFont="1" applyFill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0" fontId="3" fillId="0" borderId="54" xfId="0" applyFont="1" applyBorder="1"/>
    <xf numFmtId="0" fontId="3" fillId="0" borderId="3" xfId="0" applyFont="1" applyBorder="1" applyAlignment="1">
      <alignment horizontal="center"/>
    </xf>
    <xf numFmtId="0" fontId="3" fillId="0" borderId="8" xfId="0" applyFont="1" applyBorder="1"/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54" xfId="0" applyFont="1" applyBorder="1" applyAlignment="1">
      <alignment horizontal="center"/>
    </xf>
    <xf numFmtId="0" fontId="3" fillId="0" borderId="60" xfId="0" applyFont="1" applyBorder="1" applyAlignment="1">
      <alignment horizontal="center"/>
    </xf>
    <xf numFmtId="0" fontId="3" fillId="0" borderId="52" xfId="0" applyFont="1" applyBorder="1"/>
    <xf numFmtId="2" fontId="3" fillId="0" borderId="3" xfId="0" applyNumberFormat="1" applyFont="1" applyBorder="1" applyAlignment="1">
      <alignment horizontal="center"/>
    </xf>
    <xf numFmtId="2" fontId="3" fillId="0" borderId="54" xfId="0" applyNumberFormat="1" applyFont="1" applyBorder="1" applyAlignment="1">
      <alignment horizontal="center"/>
    </xf>
    <xf numFmtId="1" fontId="3" fillId="0" borderId="54" xfId="0" applyNumberFormat="1" applyFont="1" applyBorder="1" applyAlignment="1">
      <alignment horizontal="center"/>
    </xf>
    <xf numFmtId="2" fontId="3" fillId="0" borderId="60" xfId="0" applyNumberFormat="1" applyFont="1" applyBorder="1" applyAlignment="1">
      <alignment horizontal="center"/>
    </xf>
    <xf numFmtId="0" fontId="3" fillId="5" borderId="13" xfId="0" applyFont="1" applyFill="1" applyBorder="1"/>
    <xf numFmtId="0" fontId="3" fillId="5" borderId="12" xfId="0" applyFont="1" applyFill="1" applyBorder="1"/>
    <xf numFmtId="0" fontId="3" fillId="0" borderId="40" xfId="0" applyFont="1" applyBorder="1" applyAlignment="1">
      <alignment horizontal="left"/>
    </xf>
    <xf numFmtId="0" fontId="3" fillId="0" borderId="41" xfId="0" applyFont="1" applyBorder="1" applyAlignment="1">
      <alignment horizontal="left"/>
    </xf>
    <xf numFmtId="0" fontId="2" fillId="6" borderId="13" xfId="0" applyFont="1" applyFill="1" applyBorder="1" applyAlignment="1">
      <alignment horizontal="center" vertical="center" wrapText="1"/>
    </xf>
    <xf numFmtId="0" fontId="2" fillId="6" borderId="13" xfId="0" applyFont="1" applyFill="1" applyBorder="1" applyAlignment="1">
      <alignment horizontal="center" vertical="center"/>
    </xf>
    <xf numFmtId="0" fontId="3" fillId="6" borderId="13" xfId="0" applyFont="1" applyFill="1" applyBorder="1"/>
    <xf numFmtId="0" fontId="2" fillId="6" borderId="13" xfId="0" applyFont="1" applyFill="1" applyBorder="1" applyAlignment="1">
      <alignment horizontal="center"/>
    </xf>
    <xf numFmtId="0" fontId="2" fillId="6" borderId="12" xfId="0" applyFont="1" applyFill="1" applyBorder="1" applyAlignment="1">
      <alignment horizontal="center"/>
    </xf>
    <xf numFmtId="0" fontId="2" fillId="7" borderId="13" xfId="0" applyFont="1" applyFill="1" applyBorder="1" applyAlignment="1">
      <alignment horizontal="center" vertical="center" wrapText="1"/>
    </xf>
    <xf numFmtId="0" fontId="2" fillId="7" borderId="13" xfId="0" applyFont="1" applyFill="1" applyBorder="1" applyAlignment="1">
      <alignment horizontal="center"/>
    </xf>
    <xf numFmtId="0" fontId="2" fillId="7" borderId="12" xfId="0" applyFont="1" applyFill="1" applyBorder="1" applyAlignment="1">
      <alignment horizontal="center"/>
    </xf>
    <xf numFmtId="0" fontId="3" fillId="0" borderId="62" xfId="0" applyFont="1" applyBorder="1" applyAlignment="1">
      <alignment horizontal="left"/>
    </xf>
    <xf numFmtId="0" fontId="2" fillId="7" borderId="10" xfId="0" applyFont="1" applyFill="1" applyBorder="1" applyAlignment="1">
      <alignment horizontal="center"/>
    </xf>
    <xf numFmtId="0" fontId="2" fillId="7" borderId="11" xfId="0" applyFont="1" applyFill="1" applyBorder="1" applyAlignment="1">
      <alignment horizontal="center"/>
    </xf>
    <xf numFmtId="0" fontId="2" fillId="7" borderId="12" xfId="0" applyFont="1" applyFill="1" applyBorder="1" applyAlignment="1">
      <alignment horizontal="center"/>
    </xf>
    <xf numFmtId="0" fontId="3" fillId="3" borderId="18" xfId="0" applyFont="1" applyFill="1" applyBorder="1" applyAlignment="1">
      <alignment horizontal="left"/>
    </xf>
    <xf numFmtId="0" fontId="3" fillId="3" borderId="25" xfId="0" applyFont="1" applyFill="1" applyBorder="1" applyAlignment="1">
      <alignment horizontal="left"/>
    </xf>
    <xf numFmtId="0" fontId="3" fillId="0" borderId="52" xfId="0" applyFont="1" applyBorder="1" applyAlignment="1">
      <alignment horizontal="left"/>
    </xf>
    <xf numFmtId="0" fontId="2" fillId="6" borderId="56" xfId="0" applyFont="1" applyFill="1" applyBorder="1" applyAlignment="1">
      <alignment horizontal="center" vertical="center" wrapText="1"/>
    </xf>
    <xf numFmtId="0" fontId="2" fillId="6" borderId="57" xfId="0" applyFont="1" applyFill="1" applyBorder="1" applyAlignment="1">
      <alignment horizontal="center" vertical="center" wrapText="1"/>
    </xf>
    <xf numFmtId="0" fontId="2" fillId="6" borderId="58" xfId="0" applyFont="1" applyFill="1" applyBorder="1" applyAlignment="1">
      <alignment horizontal="center" vertical="center" wrapText="1"/>
    </xf>
    <xf numFmtId="0" fontId="2" fillId="7" borderId="10" xfId="0" applyFont="1" applyFill="1" applyBorder="1" applyAlignment="1">
      <alignment horizontal="center" vertical="center" wrapText="1"/>
    </xf>
    <xf numFmtId="0" fontId="2" fillId="7" borderId="11" xfId="0" applyFont="1" applyFill="1" applyBorder="1" applyAlignment="1">
      <alignment horizontal="center" vertical="center" wrapText="1"/>
    </xf>
    <xf numFmtId="0" fontId="2" fillId="7" borderId="12" xfId="0" applyFont="1" applyFill="1" applyBorder="1" applyAlignment="1">
      <alignment horizontal="center" vertical="center" wrapText="1"/>
    </xf>
    <xf numFmtId="0" fontId="3" fillId="0" borderId="20" xfId="0" applyFont="1" applyBorder="1" applyAlignment="1">
      <alignment horizontal="left" vertical="center" wrapText="1"/>
    </xf>
    <xf numFmtId="0" fontId="3" fillId="0" borderId="46" xfId="0" applyFont="1" applyBorder="1" applyAlignment="1">
      <alignment horizontal="left" vertical="center" wrapText="1"/>
    </xf>
    <xf numFmtId="0" fontId="3" fillId="0" borderId="55" xfId="0" applyFont="1" applyBorder="1" applyAlignment="1">
      <alignment horizontal="left" vertical="center" wrapText="1"/>
    </xf>
    <xf numFmtId="0" fontId="3" fillId="0" borderId="18" xfId="0" applyFont="1" applyBorder="1" applyAlignment="1">
      <alignment horizontal="left" vertical="center" wrapText="1"/>
    </xf>
    <xf numFmtId="0" fontId="3" fillId="0" borderId="25" xfId="0" applyFont="1" applyBorder="1" applyAlignment="1">
      <alignment horizontal="left" vertical="center" wrapText="1"/>
    </xf>
    <xf numFmtId="0" fontId="3" fillId="0" borderId="53" xfId="0" applyFont="1" applyBorder="1" applyAlignment="1">
      <alignment horizontal="left" vertical="center" wrapText="1"/>
    </xf>
    <xf numFmtId="0" fontId="3" fillId="0" borderId="18" xfId="0" applyFont="1" applyBorder="1" applyAlignment="1">
      <alignment horizontal="left"/>
    </xf>
    <xf numFmtId="0" fontId="3" fillId="0" borderId="25" xfId="0" applyFont="1" applyBorder="1" applyAlignment="1">
      <alignment horizontal="left"/>
    </xf>
    <xf numFmtId="0" fontId="3" fillId="0" borderId="53" xfId="0" applyFont="1" applyBorder="1" applyAlignment="1">
      <alignment horizontal="left"/>
    </xf>
    <xf numFmtId="0" fontId="3" fillId="0" borderId="16" xfId="0" applyFont="1" applyBorder="1" applyAlignment="1">
      <alignment horizontal="left"/>
    </xf>
    <xf numFmtId="0" fontId="3" fillId="0" borderId="26" xfId="0" applyFont="1" applyBorder="1" applyAlignment="1">
      <alignment horizontal="left"/>
    </xf>
    <xf numFmtId="0" fontId="3" fillId="0" borderId="61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2" fillId="6" borderId="10" xfId="0" applyFont="1" applyFill="1" applyBorder="1" applyAlignment="1">
      <alignment horizontal="center"/>
    </xf>
    <xf numFmtId="0" fontId="2" fillId="6" borderId="11" xfId="0" applyFont="1" applyFill="1" applyBorder="1" applyAlignment="1">
      <alignment horizontal="center"/>
    </xf>
    <xf numFmtId="0" fontId="2" fillId="6" borderId="12" xfId="0" applyFont="1" applyFill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2" fillId="5" borderId="38" xfId="0" applyFont="1" applyFill="1" applyBorder="1" applyAlignment="1">
      <alignment horizontal="center" vertical="center"/>
    </xf>
    <xf numFmtId="0" fontId="2" fillId="5" borderId="34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2" fillId="2" borderId="40" xfId="0" applyFont="1" applyFill="1" applyBorder="1" applyAlignment="1">
      <alignment horizontal="center"/>
    </xf>
    <xf numFmtId="0" fontId="2" fillId="2" borderId="41" xfId="0" applyFont="1" applyFill="1" applyBorder="1" applyAlignment="1">
      <alignment horizontal="center"/>
    </xf>
    <xf numFmtId="0" fontId="2" fillId="2" borderId="42" xfId="0" applyFont="1" applyFill="1" applyBorder="1" applyAlignment="1">
      <alignment horizontal="center"/>
    </xf>
    <xf numFmtId="0" fontId="3" fillId="0" borderId="9" xfId="0" applyFont="1" applyBorder="1" applyAlignment="1">
      <alignment horizontal="left"/>
    </xf>
    <xf numFmtId="0" fontId="3" fillId="3" borderId="2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left"/>
    </xf>
    <xf numFmtId="0" fontId="3" fillId="3" borderId="15" xfId="0" applyFont="1" applyFill="1" applyBorder="1" applyAlignment="1">
      <alignment horizontal="left"/>
    </xf>
    <xf numFmtId="0" fontId="2" fillId="2" borderId="10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3" fillId="0" borderId="15" xfId="0" applyFont="1" applyBorder="1" applyAlignment="1">
      <alignment horizontal="left"/>
    </xf>
    <xf numFmtId="0" fontId="3" fillId="0" borderId="59" xfId="0" applyFont="1" applyBorder="1" applyAlignment="1">
      <alignment horizontal="left"/>
    </xf>
    <xf numFmtId="0" fontId="3" fillId="0" borderId="54" xfId="0" applyFont="1" applyBorder="1" applyAlignment="1">
      <alignment horizontal="left"/>
    </xf>
    <xf numFmtId="0" fontId="3" fillId="0" borderId="17" xfId="0" applyFont="1" applyBorder="1" applyAlignment="1">
      <alignment horizontal="left"/>
    </xf>
    <xf numFmtId="0" fontId="3" fillId="0" borderId="14" xfId="0" applyFont="1" applyBorder="1" applyAlignment="1">
      <alignment horizontal="left"/>
    </xf>
    <xf numFmtId="0" fontId="3" fillId="0" borderId="31" xfId="0" applyFont="1" applyBorder="1" applyAlignment="1">
      <alignment horizontal="left"/>
    </xf>
    <xf numFmtId="0" fontId="3" fillId="0" borderId="32" xfId="0" applyFont="1" applyBorder="1" applyAlignment="1">
      <alignment horizontal="left"/>
    </xf>
    <xf numFmtId="0" fontId="3" fillId="0" borderId="33" xfId="0" applyFont="1" applyBorder="1" applyAlignment="1">
      <alignment horizontal="left"/>
    </xf>
    <xf numFmtId="0" fontId="6" fillId="0" borderId="10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3" fillId="0" borderId="43" xfId="0" applyFont="1" applyBorder="1" applyAlignment="1">
      <alignment horizontal="left"/>
    </xf>
    <xf numFmtId="0" fontId="3" fillId="0" borderId="44" xfId="0" applyFont="1" applyBorder="1" applyAlignment="1">
      <alignment horizontal="left"/>
    </xf>
    <xf numFmtId="0" fontId="3" fillId="0" borderId="45" xfId="0" applyFont="1" applyBorder="1" applyAlignment="1">
      <alignment horizontal="left"/>
    </xf>
    <xf numFmtId="0" fontId="3" fillId="3" borderId="7" xfId="0" applyFont="1" applyFill="1" applyBorder="1" applyAlignment="1">
      <alignment horizontal="left"/>
    </xf>
    <xf numFmtId="0" fontId="3" fillId="3" borderId="8" xfId="0" applyFont="1" applyFill="1" applyBorder="1" applyAlignment="1">
      <alignment horizontal="left"/>
    </xf>
    <xf numFmtId="0" fontId="3" fillId="3" borderId="14" xfId="0" applyFont="1" applyFill="1" applyBorder="1" applyAlignment="1">
      <alignment horizontal="left"/>
    </xf>
    <xf numFmtId="0" fontId="2" fillId="2" borderId="38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39" xfId="0" applyFont="1" applyFill="1" applyBorder="1" applyAlignment="1">
      <alignment horizontal="center" vertical="center"/>
    </xf>
    <xf numFmtId="0" fontId="2" fillId="5" borderId="10" xfId="0" applyFont="1" applyFill="1" applyBorder="1" applyAlignment="1">
      <alignment horizontal="center"/>
    </xf>
    <xf numFmtId="0" fontId="2" fillId="5" borderId="11" xfId="0" applyFont="1" applyFill="1" applyBorder="1" applyAlignment="1">
      <alignment horizontal="center"/>
    </xf>
    <xf numFmtId="0" fontId="2" fillId="5" borderId="12" xfId="0" applyFont="1" applyFill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1" fillId="0" borderId="11" xfId="0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10" fillId="0" borderId="0" xfId="0" applyFont="1" applyBorder="1" applyAlignment="1">
      <alignment horizontal="left"/>
    </xf>
    <xf numFmtId="0" fontId="3" fillId="0" borderId="20" xfId="0" applyFont="1" applyBorder="1" applyAlignment="1">
      <alignment horizontal="left"/>
    </xf>
    <xf numFmtId="0" fontId="3" fillId="0" borderId="46" xfId="0" applyFont="1" applyBorder="1" applyAlignment="1">
      <alignment horizontal="left"/>
    </xf>
    <xf numFmtId="0" fontId="3" fillId="0" borderId="21" xfId="0" applyFont="1" applyBorder="1" applyAlignment="1">
      <alignment horizontal="left"/>
    </xf>
    <xf numFmtId="0" fontId="2" fillId="5" borderId="10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3" fillId="0" borderId="5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29" xfId="0" applyFont="1" applyBorder="1" applyAlignment="1">
      <alignment horizontal="left"/>
    </xf>
    <xf numFmtId="0" fontId="3" fillId="0" borderId="40" xfId="0" applyFont="1" applyBorder="1" applyAlignment="1">
      <alignment horizontal="left"/>
    </xf>
    <xf numFmtId="0" fontId="3" fillId="0" borderId="41" xfId="0" applyFont="1" applyBorder="1" applyAlignment="1">
      <alignment horizontal="left"/>
    </xf>
    <xf numFmtId="0" fontId="3" fillId="0" borderId="42" xfId="0" applyFont="1" applyBorder="1" applyAlignment="1">
      <alignment horizontal="left"/>
    </xf>
    <xf numFmtId="0" fontId="3" fillId="0" borderId="19" xfId="0" applyFont="1" applyBorder="1" applyAlignment="1">
      <alignment horizontal="left"/>
    </xf>
    <xf numFmtId="0" fontId="4" fillId="3" borderId="18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D160"/>
  <sheetViews>
    <sheetView tabSelected="1" topLeftCell="B3" zoomScale="75" zoomScaleNormal="75" workbookViewId="0">
      <selection activeCell="L21" sqref="L21"/>
    </sheetView>
  </sheetViews>
  <sheetFormatPr baseColWidth="10" defaultColWidth="9.140625" defaultRowHeight="15" x14ac:dyDescent="0.25"/>
  <cols>
    <col min="6" max="8" width="12.7109375" style="1" customWidth="1"/>
    <col min="9" max="9" width="12.42578125" style="2" bestFit="1" customWidth="1"/>
    <col min="10" max="10" width="12.7109375" style="3" customWidth="1"/>
    <col min="11" max="11" width="12.85546875" style="1" bestFit="1" customWidth="1"/>
    <col min="12" max="12" width="9.42578125" style="1" customWidth="1"/>
    <col min="13" max="13" width="32.28515625" style="2" customWidth="1"/>
    <col min="14" max="14" width="20" style="2" customWidth="1"/>
    <col min="15" max="15" width="12.7109375" style="3" customWidth="1"/>
    <col min="16" max="16" width="12.85546875" style="1" customWidth="1"/>
    <col min="17" max="17" width="9.85546875" style="1" customWidth="1"/>
    <col min="18" max="19" width="12.7109375" style="1" customWidth="1"/>
    <col min="20" max="20" width="12.7109375" customWidth="1"/>
    <col min="21" max="22" width="12.7109375" style="1" customWidth="1"/>
    <col min="23" max="23" width="12.85546875" style="1" customWidth="1"/>
    <col min="24" max="24" width="12.7109375" style="1" customWidth="1"/>
    <col min="25" max="30" width="12.7109375" customWidth="1"/>
  </cols>
  <sheetData>
    <row r="1" spans="2:24" ht="15.75" thickBot="1" x14ac:dyDescent="0.3"/>
    <row r="2" spans="2:24" ht="42.75" customHeight="1" thickBot="1" x14ac:dyDescent="0.75">
      <c r="B2" s="261" t="s">
        <v>89</v>
      </c>
      <c r="C2" s="262"/>
      <c r="D2" s="262"/>
      <c r="E2" s="262"/>
      <c r="F2" s="262"/>
      <c r="G2" s="262"/>
      <c r="H2" s="262"/>
      <c r="I2" s="262"/>
      <c r="J2" s="262"/>
      <c r="K2" s="262"/>
      <c r="L2" s="262"/>
      <c r="M2" s="262"/>
      <c r="N2" s="262"/>
      <c r="O2" s="262"/>
      <c r="P2" s="262"/>
      <c r="Q2" s="262"/>
      <c r="R2" s="262"/>
      <c r="S2" s="262"/>
      <c r="T2" s="262"/>
      <c r="U2" s="262"/>
      <c r="V2" s="262"/>
      <c r="W2" s="263"/>
    </row>
    <row r="3" spans="2:24" ht="15.75" thickBot="1" x14ac:dyDescent="0.3"/>
    <row r="4" spans="2:24" s="13" customFormat="1" ht="53.25" customHeight="1" thickBot="1" x14ac:dyDescent="0.35">
      <c r="B4" s="237" t="s">
        <v>48</v>
      </c>
      <c r="C4" s="238"/>
      <c r="D4" s="238"/>
      <c r="E4" s="239"/>
      <c r="F4" s="8"/>
      <c r="G4" s="8"/>
      <c r="H4" s="8"/>
      <c r="I4" s="9"/>
      <c r="J4" s="10"/>
      <c r="K4" s="11" t="s">
        <v>63</v>
      </c>
      <c r="L4" s="8"/>
      <c r="M4" s="9"/>
      <c r="N4" s="9"/>
      <c r="O4" s="10"/>
      <c r="P4" s="12" t="s">
        <v>50</v>
      </c>
      <c r="Q4" s="8"/>
      <c r="R4" s="8"/>
      <c r="S4" s="8"/>
      <c r="U4" s="8"/>
      <c r="V4" s="8"/>
      <c r="W4" s="14" t="s">
        <v>58</v>
      </c>
      <c r="X4" s="8"/>
    </row>
    <row r="5" spans="2:24" s="13" customFormat="1" ht="18" thickBot="1" x14ac:dyDescent="0.35">
      <c r="F5" s="8"/>
      <c r="G5" s="8"/>
      <c r="H5" s="8"/>
      <c r="I5" s="9"/>
      <c r="J5" s="10"/>
      <c r="K5" s="8"/>
      <c r="L5" s="8"/>
      <c r="M5" s="9"/>
      <c r="N5" s="9"/>
      <c r="O5" s="10"/>
      <c r="P5" s="8"/>
      <c r="Q5" s="8"/>
      <c r="R5" s="8"/>
      <c r="S5" s="8"/>
      <c r="U5" s="8"/>
      <c r="V5" s="8"/>
      <c r="W5" s="8"/>
      <c r="X5" s="8"/>
    </row>
    <row r="6" spans="2:24" s="13" customFormat="1" ht="69.75" thickBot="1" x14ac:dyDescent="0.35">
      <c r="B6" s="237" t="s">
        <v>1</v>
      </c>
      <c r="C6" s="238"/>
      <c r="D6" s="238"/>
      <c r="E6" s="238"/>
      <c r="F6" s="11" t="s">
        <v>14</v>
      </c>
      <c r="G6" s="15" t="s">
        <v>59</v>
      </c>
      <c r="H6" s="15" t="s">
        <v>60</v>
      </c>
      <c r="I6" s="16" t="s">
        <v>61</v>
      </c>
      <c r="J6" s="17" t="s">
        <v>8</v>
      </c>
      <c r="K6" s="15" t="s">
        <v>49</v>
      </c>
      <c r="L6" s="8"/>
      <c r="M6" s="18" t="s">
        <v>67</v>
      </c>
      <c r="N6" s="18" t="s">
        <v>68</v>
      </c>
      <c r="O6" s="19" t="s">
        <v>8</v>
      </c>
      <c r="P6" s="20" t="s">
        <v>49</v>
      </c>
      <c r="R6" s="235" t="s">
        <v>51</v>
      </c>
      <c r="S6" s="236"/>
      <c r="T6" s="236"/>
      <c r="U6" s="174" t="s">
        <v>55</v>
      </c>
      <c r="V6" s="174" t="s">
        <v>64</v>
      </c>
      <c r="W6" s="21" t="s">
        <v>49</v>
      </c>
      <c r="X6" s="22"/>
    </row>
    <row r="7" spans="2:24" s="13" customFormat="1" ht="34.5" x14ac:dyDescent="0.3">
      <c r="B7" s="226" t="s">
        <v>4</v>
      </c>
      <c r="C7" s="227"/>
      <c r="D7" s="227"/>
      <c r="E7" s="257"/>
      <c r="F7" s="23">
        <v>70</v>
      </c>
      <c r="G7" s="23">
        <f>1580/F14*F7</f>
        <v>34.433374844333748</v>
      </c>
      <c r="H7" s="24">
        <f>F7+G7</f>
        <v>104.43337484433374</v>
      </c>
      <c r="I7" s="25">
        <v>3.07</v>
      </c>
      <c r="J7" s="26"/>
      <c r="K7" s="25"/>
      <c r="L7" s="8"/>
      <c r="M7" s="27" t="s">
        <v>70</v>
      </c>
      <c r="N7" s="28">
        <v>10</v>
      </c>
      <c r="O7" s="29"/>
      <c r="P7" s="30"/>
      <c r="R7" s="228" t="s">
        <v>79</v>
      </c>
      <c r="S7" s="233"/>
      <c r="T7" s="233"/>
      <c r="U7" s="175">
        <v>9</v>
      </c>
      <c r="V7" s="176"/>
      <c r="W7" s="185"/>
      <c r="X7" s="31"/>
    </row>
    <row r="8" spans="2:24" s="13" customFormat="1" ht="17.25" x14ac:dyDescent="0.3">
      <c r="B8" s="228" t="s">
        <v>3</v>
      </c>
      <c r="C8" s="233"/>
      <c r="D8" s="233"/>
      <c r="E8" s="253"/>
      <c r="F8" s="32">
        <v>1050</v>
      </c>
      <c r="G8" s="33">
        <f>1580/F14*F8</f>
        <v>516.50062266500629</v>
      </c>
      <c r="H8" s="34">
        <f t="shared" ref="H8:H12" si="0">F8+G8</f>
        <v>1566.5006226650062</v>
      </c>
      <c r="I8" s="35">
        <v>46.06</v>
      </c>
      <c r="J8" s="36"/>
      <c r="K8" s="35"/>
      <c r="L8" s="8"/>
      <c r="M8" s="35" t="s">
        <v>66</v>
      </c>
      <c r="N8" s="30">
        <v>20</v>
      </c>
      <c r="O8" s="37"/>
      <c r="P8" s="30"/>
      <c r="R8" s="228" t="s">
        <v>80</v>
      </c>
      <c r="S8" s="233"/>
      <c r="T8" s="233"/>
      <c r="U8" s="175">
        <v>6</v>
      </c>
      <c r="V8" s="176"/>
      <c r="W8" s="185"/>
      <c r="X8" s="31"/>
    </row>
    <row r="9" spans="2:24" s="13" customFormat="1" ht="17.25" x14ac:dyDescent="0.3">
      <c r="B9" s="228" t="s">
        <v>2</v>
      </c>
      <c r="C9" s="233"/>
      <c r="D9" s="233"/>
      <c r="E9" s="253"/>
      <c r="F9" s="32">
        <v>279</v>
      </c>
      <c r="G9" s="34">
        <f>1580/F14*F9</f>
        <v>137.24159402241594</v>
      </c>
      <c r="H9" s="34">
        <f t="shared" si="0"/>
        <v>416.24159402241594</v>
      </c>
      <c r="I9" s="35">
        <v>12.24</v>
      </c>
      <c r="J9" s="36"/>
      <c r="K9" s="35"/>
      <c r="L9" s="8"/>
      <c r="M9" s="35"/>
      <c r="N9" s="30"/>
      <c r="O9" s="37"/>
      <c r="P9" s="30"/>
      <c r="R9" s="228" t="s">
        <v>81</v>
      </c>
      <c r="S9" s="233"/>
      <c r="T9" s="233"/>
      <c r="U9" s="175">
        <v>17</v>
      </c>
      <c r="V9" s="176"/>
      <c r="W9" s="185"/>
      <c r="X9" s="31"/>
    </row>
    <row r="10" spans="2:24" s="13" customFormat="1" ht="17.25" x14ac:dyDescent="0.3">
      <c r="B10" s="228" t="s">
        <v>5</v>
      </c>
      <c r="C10" s="233"/>
      <c r="D10" s="233"/>
      <c r="E10" s="253"/>
      <c r="F10" s="38">
        <v>305</v>
      </c>
      <c r="G10" s="39">
        <f>1580/F14*F10</f>
        <v>150.03113325031134</v>
      </c>
      <c r="H10" s="34">
        <f t="shared" si="0"/>
        <v>455.03113325031131</v>
      </c>
      <c r="I10" s="35">
        <v>13.38</v>
      </c>
      <c r="J10" s="36"/>
      <c r="K10" s="35"/>
      <c r="L10" s="8"/>
      <c r="M10" s="35"/>
      <c r="N10" s="30"/>
      <c r="O10" s="37"/>
      <c r="P10" s="30"/>
      <c r="R10" s="228" t="s">
        <v>56</v>
      </c>
      <c r="S10" s="233"/>
      <c r="T10" s="233"/>
      <c r="U10" s="175">
        <v>3</v>
      </c>
      <c r="V10" s="176"/>
      <c r="W10" s="185"/>
      <c r="X10" s="31"/>
    </row>
    <row r="11" spans="2:24" s="13" customFormat="1" ht="17.25" x14ac:dyDescent="0.3">
      <c r="B11" s="220" t="s">
        <v>6</v>
      </c>
      <c r="C11" s="221"/>
      <c r="D11" s="221"/>
      <c r="E11" s="221"/>
      <c r="F11" s="38">
        <v>708</v>
      </c>
      <c r="G11" s="39">
        <f>1580/F14*F11</f>
        <v>348.26899128268991</v>
      </c>
      <c r="H11" s="34">
        <f t="shared" si="0"/>
        <v>1056.26899128269</v>
      </c>
      <c r="I11" s="35">
        <v>31.05</v>
      </c>
      <c r="J11" s="36">
        <v>3024</v>
      </c>
      <c r="K11" s="35">
        <f>I11*J11</f>
        <v>93895.2</v>
      </c>
      <c r="L11" s="8"/>
      <c r="M11" s="35"/>
      <c r="N11" s="30"/>
      <c r="O11" s="37"/>
      <c r="P11" s="30"/>
      <c r="R11" s="228" t="s">
        <v>54</v>
      </c>
      <c r="S11" s="233"/>
      <c r="T11" s="233"/>
      <c r="U11" s="175">
        <v>60</v>
      </c>
      <c r="V11" s="176"/>
      <c r="W11" s="185"/>
      <c r="X11" s="31"/>
    </row>
    <row r="12" spans="2:24" s="13" customFormat="1" ht="17.25" x14ac:dyDescent="0.3">
      <c r="B12" s="220" t="s">
        <v>7</v>
      </c>
      <c r="C12" s="221"/>
      <c r="D12" s="221"/>
      <c r="E12" s="221"/>
      <c r="F12" s="38">
        <v>800</v>
      </c>
      <c r="G12" s="39">
        <f>1580/F14*F12</f>
        <v>393.52428393524286</v>
      </c>
      <c r="H12" s="34">
        <f t="shared" si="0"/>
        <v>1193.5242839352429</v>
      </c>
      <c r="I12" s="35">
        <v>16.59</v>
      </c>
      <c r="J12" s="36">
        <v>3024</v>
      </c>
      <c r="K12" s="35">
        <f>I12*J12</f>
        <v>50168.159999999996</v>
      </c>
      <c r="L12" s="8"/>
      <c r="M12" s="35"/>
      <c r="N12" s="30"/>
      <c r="O12" s="37"/>
      <c r="P12" s="30"/>
      <c r="R12" s="228" t="s">
        <v>82</v>
      </c>
      <c r="S12" s="233"/>
      <c r="T12" s="233"/>
      <c r="U12" s="175">
        <v>6</v>
      </c>
      <c r="V12" s="176"/>
      <c r="W12" s="185"/>
      <c r="X12" s="31"/>
    </row>
    <row r="13" spans="2:24" s="13" customFormat="1" ht="18" thickBot="1" x14ac:dyDescent="0.35">
      <c r="B13" s="258"/>
      <c r="C13" s="259"/>
      <c r="D13" s="259"/>
      <c r="E13" s="260"/>
      <c r="F13" s="41"/>
      <c r="G13" s="42"/>
      <c r="H13" s="42"/>
      <c r="I13" s="43"/>
      <c r="J13" s="44"/>
      <c r="K13" s="43"/>
      <c r="L13" s="8"/>
      <c r="M13" s="43"/>
      <c r="N13" s="45"/>
      <c r="O13" s="46"/>
      <c r="P13" s="30"/>
      <c r="R13" s="254" t="s">
        <v>57</v>
      </c>
      <c r="S13" s="255"/>
      <c r="T13" s="255"/>
      <c r="U13" s="186">
        <v>65</v>
      </c>
      <c r="V13" s="187"/>
      <c r="W13" s="188"/>
      <c r="X13" s="31"/>
    </row>
    <row r="14" spans="2:24" s="54" customFormat="1" ht="18" thickBot="1" x14ac:dyDescent="0.35">
      <c r="B14" s="250" t="s">
        <v>0</v>
      </c>
      <c r="C14" s="251"/>
      <c r="D14" s="251"/>
      <c r="E14" s="251"/>
      <c r="F14" s="47">
        <f>SUM(F7:F13)</f>
        <v>3212</v>
      </c>
      <c r="G14" s="48">
        <f>SUM(G7:G13)</f>
        <v>1580.0000000000002</v>
      </c>
      <c r="H14" s="48">
        <f>SUM(H7:H13)</f>
        <v>4792</v>
      </c>
      <c r="I14" s="49">
        <f>SUM(I7:I13)</f>
        <v>122.39</v>
      </c>
      <c r="J14" s="50"/>
      <c r="K14" s="49"/>
      <c r="L14" s="51"/>
      <c r="M14" s="52" t="s">
        <v>87</v>
      </c>
      <c r="N14" s="52"/>
      <c r="O14" s="53"/>
      <c r="P14" s="52"/>
      <c r="R14" s="276" t="s">
        <v>87</v>
      </c>
      <c r="S14" s="277"/>
      <c r="T14" s="278"/>
      <c r="U14" s="189"/>
      <c r="V14" s="189"/>
      <c r="W14" s="190"/>
      <c r="X14" s="56"/>
    </row>
    <row r="15" spans="2:24" s="13" customFormat="1" ht="18" thickBot="1" x14ac:dyDescent="0.35">
      <c r="B15" s="57"/>
      <c r="C15" s="57"/>
      <c r="D15" s="57"/>
      <c r="E15" s="57"/>
      <c r="F15" s="31"/>
      <c r="G15" s="31"/>
      <c r="H15" s="31"/>
      <c r="I15" s="31"/>
      <c r="J15" s="58"/>
      <c r="K15" s="31"/>
      <c r="L15" s="8"/>
      <c r="M15" s="9"/>
      <c r="N15" s="9"/>
      <c r="O15" s="10"/>
      <c r="R15" s="207"/>
      <c r="S15" s="207"/>
      <c r="T15" s="207"/>
      <c r="U15" s="184"/>
      <c r="V15" s="184"/>
      <c r="W15" s="184"/>
    </row>
    <row r="16" spans="2:24" s="13" customFormat="1" ht="69.75" thickBot="1" x14ac:dyDescent="0.35">
      <c r="B16" s="264" t="s">
        <v>44</v>
      </c>
      <c r="C16" s="265"/>
      <c r="D16" s="265"/>
      <c r="E16" s="266"/>
      <c r="F16" s="15" t="s">
        <v>14</v>
      </c>
      <c r="G16" s="15" t="s">
        <v>59</v>
      </c>
      <c r="H16" s="15" t="s">
        <v>60</v>
      </c>
      <c r="I16" s="16" t="s">
        <v>61</v>
      </c>
      <c r="J16" s="17" t="s">
        <v>8</v>
      </c>
      <c r="K16" s="15" t="s">
        <v>49</v>
      </c>
      <c r="L16" s="8"/>
      <c r="M16" s="18" t="s">
        <v>67</v>
      </c>
      <c r="N16" s="18" t="s">
        <v>68</v>
      </c>
      <c r="O16" s="19" t="s">
        <v>8</v>
      </c>
      <c r="P16" s="20" t="s">
        <v>49</v>
      </c>
      <c r="Q16" s="8"/>
      <c r="R16" s="208" t="s">
        <v>84</v>
      </c>
      <c r="S16" s="209"/>
      <c r="T16" s="210"/>
      <c r="U16" s="193" t="s">
        <v>90</v>
      </c>
      <c r="V16" s="193" t="s">
        <v>91</v>
      </c>
      <c r="W16" s="194" t="s">
        <v>49</v>
      </c>
      <c r="X16" s="8"/>
    </row>
    <row r="17" spans="2:24" s="13" customFormat="1" ht="34.5" x14ac:dyDescent="0.3">
      <c r="B17" s="267" t="s">
        <v>43</v>
      </c>
      <c r="C17" s="268"/>
      <c r="D17" s="268"/>
      <c r="E17" s="269"/>
      <c r="F17" s="59">
        <v>1346</v>
      </c>
      <c r="G17" s="60">
        <v>0</v>
      </c>
      <c r="H17" s="61">
        <f>F17+G17</f>
        <v>1346</v>
      </c>
      <c r="I17" s="62">
        <v>21.13</v>
      </c>
      <c r="J17" s="63"/>
      <c r="K17" s="64"/>
      <c r="L17" s="8"/>
      <c r="M17" s="27" t="s">
        <v>70</v>
      </c>
      <c r="N17" s="28">
        <v>10</v>
      </c>
      <c r="O17" s="29"/>
      <c r="P17" s="65"/>
      <c r="Q17" s="8"/>
      <c r="R17" s="214" t="s">
        <v>95</v>
      </c>
      <c r="S17" s="215"/>
      <c r="T17" s="216"/>
      <c r="U17" s="179"/>
      <c r="V17" s="180"/>
      <c r="W17" s="181"/>
      <c r="X17" s="8"/>
    </row>
    <row r="18" spans="2:24" s="13" customFormat="1" ht="17.25" x14ac:dyDescent="0.3">
      <c r="B18" s="228" t="s">
        <v>45</v>
      </c>
      <c r="C18" s="233"/>
      <c r="D18" s="233"/>
      <c r="E18" s="234"/>
      <c r="F18" s="67">
        <v>1035</v>
      </c>
      <c r="G18" s="68">
        <v>0</v>
      </c>
      <c r="H18" s="69">
        <f t="shared" ref="H18:H21" si="1">F18+G18</f>
        <v>1035</v>
      </c>
      <c r="I18" s="70">
        <v>41.81</v>
      </c>
      <c r="J18" s="71"/>
      <c r="K18" s="72"/>
      <c r="L18" s="8"/>
      <c r="M18" s="35" t="s">
        <v>66</v>
      </c>
      <c r="N18" s="30">
        <v>20</v>
      </c>
      <c r="O18" s="37"/>
      <c r="P18" s="73"/>
      <c r="Q18" s="8"/>
      <c r="R18" s="217" t="s">
        <v>96</v>
      </c>
      <c r="S18" s="218"/>
      <c r="T18" s="219"/>
      <c r="U18" s="172"/>
      <c r="V18" s="173"/>
      <c r="W18" s="178"/>
      <c r="X18" s="8"/>
    </row>
    <row r="19" spans="2:24" s="13" customFormat="1" ht="17.25" x14ac:dyDescent="0.3">
      <c r="B19" s="228" t="s">
        <v>47</v>
      </c>
      <c r="C19" s="233"/>
      <c r="D19" s="233"/>
      <c r="E19" s="234"/>
      <c r="F19" s="67">
        <v>2050</v>
      </c>
      <c r="G19" s="68">
        <v>0</v>
      </c>
      <c r="H19" s="295">
        <v>2050</v>
      </c>
      <c r="I19" s="102">
        <v>22.4</v>
      </c>
      <c r="J19" s="71">
        <v>3024</v>
      </c>
      <c r="K19" s="72">
        <f>I19*J19</f>
        <v>67737.599999999991</v>
      </c>
      <c r="L19" s="8"/>
      <c r="M19" s="35"/>
      <c r="N19" s="30"/>
      <c r="O19" s="37"/>
      <c r="P19" s="73"/>
      <c r="Q19" s="8"/>
      <c r="R19" s="217" t="s">
        <v>92</v>
      </c>
      <c r="S19" s="218"/>
      <c r="T19" s="219"/>
      <c r="U19" s="172"/>
      <c r="V19" s="173"/>
      <c r="W19" s="178"/>
      <c r="X19" s="8"/>
    </row>
    <row r="20" spans="2:24" s="13" customFormat="1" ht="17.25" x14ac:dyDescent="0.3">
      <c r="B20" s="228" t="s">
        <v>71</v>
      </c>
      <c r="C20" s="233"/>
      <c r="D20" s="233"/>
      <c r="E20" s="234"/>
      <c r="F20" s="67">
        <v>8600</v>
      </c>
      <c r="G20" s="68">
        <v>0</v>
      </c>
      <c r="H20" s="295">
        <f t="shared" si="1"/>
        <v>8600</v>
      </c>
      <c r="I20" s="102">
        <v>130.49</v>
      </c>
      <c r="J20" s="71"/>
      <c r="K20" s="72"/>
      <c r="L20" s="8"/>
      <c r="M20" s="35"/>
      <c r="N20" s="30"/>
      <c r="O20" s="37"/>
      <c r="P20" s="73"/>
      <c r="Q20" s="8"/>
      <c r="R20" s="220" t="s">
        <v>93</v>
      </c>
      <c r="S20" s="221"/>
      <c r="T20" s="222"/>
      <c r="U20" s="172"/>
      <c r="V20" s="173"/>
      <c r="W20" s="178"/>
      <c r="X20" s="8"/>
    </row>
    <row r="21" spans="2:24" s="13" customFormat="1" ht="17.25" x14ac:dyDescent="0.3">
      <c r="B21" s="228" t="s">
        <v>46</v>
      </c>
      <c r="C21" s="233"/>
      <c r="D21" s="233"/>
      <c r="E21" s="234"/>
      <c r="F21" s="67">
        <v>4300</v>
      </c>
      <c r="G21" s="68">
        <v>0</v>
      </c>
      <c r="H21" s="295">
        <v>4300</v>
      </c>
      <c r="I21" s="102">
        <v>22.4</v>
      </c>
      <c r="J21" s="74">
        <v>3024</v>
      </c>
      <c r="K21" s="75">
        <f>I21*J21</f>
        <v>67737.599999999991</v>
      </c>
      <c r="L21" s="8"/>
      <c r="M21" s="35"/>
      <c r="N21" s="30"/>
      <c r="O21" s="37"/>
      <c r="P21" s="73"/>
      <c r="Q21" s="8"/>
      <c r="R21" s="220" t="s">
        <v>94</v>
      </c>
      <c r="S21" s="221"/>
      <c r="T21" s="222"/>
      <c r="U21" s="172"/>
      <c r="V21" s="173"/>
      <c r="W21" s="178"/>
      <c r="X21" s="8"/>
    </row>
    <row r="22" spans="2:24" s="13" customFormat="1" ht="18" thickBot="1" x14ac:dyDescent="0.35">
      <c r="B22" s="240"/>
      <c r="C22" s="241"/>
      <c r="D22" s="241"/>
      <c r="E22" s="242"/>
      <c r="F22" s="76"/>
      <c r="G22" s="77"/>
      <c r="H22" s="78"/>
      <c r="I22" s="79"/>
      <c r="J22" s="80"/>
      <c r="K22" s="81"/>
      <c r="L22" s="8"/>
      <c r="M22" s="43"/>
      <c r="N22" s="45"/>
      <c r="O22" s="46"/>
      <c r="P22" s="82"/>
      <c r="Q22" s="8"/>
      <c r="R22" s="223" t="s">
        <v>97</v>
      </c>
      <c r="S22" s="224"/>
      <c r="T22" s="225"/>
      <c r="U22" s="177"/>
      <c r="V22" s="182"/>
      <c r="W22" s="183"/>
      <c r="X22" s="8"/>
    </row>
    <row r="23" spans="2:24" s="54" customFormat="1" ht="18" thickBot="1" x14ac:dyDescent="0.35">
      <c r="B23" s="250" t="s">
        <v>0</v>
      </c>
      <c r="C23" s="251"/>
      <c r="D23" s="251"/>
      <c r="E23" s="252"/>
      <c r="F23" s="83">
        <f>SUM(F17:F21)</f>
        <v>17331</v>
      </c>
      <c r="G23" s="83">
        <f>SUM(G17:G22)</f>
        <v>0</v>
      </c>
      <c r="H23" s="84">
        <f>SUM(H17:H22)</f>
        <v>17331</v>
      </c>
      <c r="I23" s="49">
        <f>SUM(I17:I21)</f>
        <v>238.23000000000002</v>
      </c>
      <c r="J23" s="48"/>
      <c r="K23" s="84"/>
      <c r="L23" s="51"/>
      <c r="M23" s="85" t="s">
        <v>78</v>
      </c>
      <c r="N23" s="85"/>
      <c r="O23" s="86"/>
      <c r="P23" s="85"/>
      <c r="Q23" s="51"/>
      <c r="R23" s="230" t="s">
        <v>87</v>
      </c>
      <c r="S23" s="231"/>
      <c r="T23" s="232"/>
      <c r="U23" s="195"/>
      <c r="V23" s="196"/>
      <c r="W23" s="197"/>
      <c r="X23" s="51"/>
    </row>
    <row r="24" spans="2:24" s="13" customFormat="1" ht="18" thickBot="1" x14ac:dyDescent="0.35">
      <c r="B24" s="57"/>
      <c r="C24" s="57"/>
      <c r="D24" s="57"/>
      <c r="E24" s="57"/>
      <c r="F24" s="31"/>
      <c r="G24" s="31"/>
      <c r="H24" s="31"/>
      <c r="I24" s="31"/>
      <c r="J24" s="58"/>
      <c r="K24" s="31"/>
      <c r="L24" s="8"/>
      <c r="M24" s="9"/>
      <c r="N24" s="9"/>
      <c r="O24" s="10"/>
      <c r="T24" s="66"/>
      <c r="U24" s="66"/>
    </row>
    <row r="25" spans="2:24" s="13" customFormat="1" ht="69.75" thickBot="1" x14ac:dyDescent="0.35">
      <c r="B25" s="273" t="s">
        <v>9</v>
      </c>
      <c r="C25" s="274"/>
      <c r="D25" s="274"/>
      <c r="E25" s="275"/>
      <c r="F25" s="15" t="s">
        <v>14</v>
      </c>
      <c r="G25" s="15" t="s">
        <v>59</v>
      </c>
      <c r="H25" s="15" t="s">
        <v>60</v>
      </c>
      <c r="I25" s="16" t="s">
        <v>61</v>
      </c>
      <c r="J25" s="17" t="s">
        <v>8</v>
      </c>
      <c r="K25" s="15" t="s">
        <v>49</v>
      </c>
      <c r="L25" s="8"/>
      <c r="M25" s="18" t="s">
        <v>67</v>
      </c>
      <c r="N25" s="18" t="s">
        <v>68</v>
      </c>
      <c r="O25" s="19" t="s">
        <v>8</v>
      </c>
      <c r="P25" s="20" t="s">
        <v>49</v>
      </c>
      <c r="Q25" s="8"/>
      <c r="R25" s="211" t="s">
        <v>85</v>
      </c>
      <c r="S25" s="212"/>
      <c r="T25" s="213"/>
      <c r="U25" s="198" t="s">
        <v>86</v>
      </c>
      <c r="V25" s="198" t="s">
        <v>88</v>
      </c>
      <c r="W25" s="198" t="s">
        <v>49</v>
      </c>
      <c r="X25" s="8"/>
    </row>
    <row r="26" spans="2:24" s="13" customFormat="1" ht="34.5" x14ac:dyDescent="0.3">
      <c r="B26" s="228" t="s">
        <v>10</v>
      </c>
      <c r="C26" s="233"/>
      <c r="D26" s="233"/>
      <c r="E26" s="234"/>
      <c r="F26" s="59">
        <v>112</v>
      </c>
      <c r="G26" s="60">
        <v>0</v>
      </c>
      <c r="H26" s="61">
        <f>F26+G26</f>
        <v>112</v>
      </c>
      <c r="I26" s="62">
        <v>2.52</v>
      </c>
      <c r="J26" s="87">
        <v>3024</v>
      </c>
      <c r="K26" s="64">
        <f>I26*J26</f>
        <v>7620.4800000000005</v>
      </c>
      <c r="L26" s="8"/>
      <c r="M26" s="27" t="s">
        <v>70</v>
      </c>
      <c r="N26" s="28">
        <v>10</v>
      </c>
      <c r="O26" s="29"/>
      <c r="P26" s="65"/>
      <c r="Q26" s="8"/>
      <c r="R26" s="226" t="s">
        <v>98</v>
      </c>
      <c r="S26" s="227"/>
      <c r="T26" s="227"/>
      <c r="U26" s="180">
        <v>8</v>
      </c>
      <c r="V26" s="180"/>
      <c r="W26" s="181"/>
      <c r="X26" s="8"/>
    </row>
    <row r="27" spans="2:24" s="13" customFormat="1" ht="17.25" x14ac:dyDescent="0.3">
      <c r="B27" s="228" t="s">
        <v>11</v>
      </c>
      <c r="C27" s="233"/>
      <c r="D27" s="233"/>
      <c r="E27" s="234"/>
      <c r="F27" s="67">
        <v>108</v>
      </c>
      <c r="G27" s="68">
        <v>0</v>
      </c>
      <c r="H27" s="69">
        <f t="shared" ref="H27:H29" si="2">F27+G27</f>
        <v>108</v>
      </c>
      <c r="I27" s="70">
        <v>2.44</v>
      </c>
      <c r="J27" s="88">
        <v>3024</v>
      </c>
      <c r="K27" s="70">
        <f t="shared" ref="K27:K29" si="3">I27*J27</f>
        <v>7378.5599999999995</v>
      </c>
      <c r="L27" s="8"/>
      <c r="M27" s="35" t="s">
        <v>66</v>
      </c>
      <c r="N27" s="30">
        <v>20</v>
      </c>
      <c r="O27" s="37"/>
      <c r="P27" s="73"/>
      <c r="Q27" s="8"/>
      <c r="R27" s="228" t="s">
        <v>99</v>
      </c>
      <c r="S27" s="229"/>
      <c r="T27" s="229"/>
      <c r="U27" s="173">
        <v>20</v>
      </c>
      <c r="V27" s="173"/>
      <c r="W27" s="178"/>
      <c r="X27" s="8"/>
    </row>
    <row r="28" spans="2:24" s="13" customFormat="1" ht="17.25" x14ac:dyDescent="0.3">
      <c r="B28" s="228" t="s">
        <v>12</v>
      </c>
      <c r="C28" s="233"/>
      <c r="D28" s="233"/>
      <c r="E28" s="234"/>
      <c r="F28" s="67">
        <v>111</v>
      </c>
      <c r="G28" s="68">
        <v>0</v>
      </c>
      <c r="H28" s="69">
        <f t="shared" si="2"/>
        <v>111</v>
      </c>
      <c r="I28" s="70">
        <v>2.5</v>
      </c>
      <c r="J28" s="88">
        <v>3024</v>
      </c>
      <c r="K28" s="72">
        <f t="shared" si="3"/>
        <v>7560</v>
      </c>
      <c r="L28" s="8"/>
      <c r="M28" s="35"/>
      <c r="N28" s="30"/>
      <c r="O28" s="37"/>
      <c r="P28" s="73"/>
      <c r="Q28" s="8"/>
      <c r="R28" s="228"/>
      <c r="S28" s="229"/>
      <c r="T28" s="229"/>
      <c r="U28" s="173"/>
      <c r="V28" s="173"/>
      <c r="W28" s="178"/>
      <c r="X28" s="8"/>
    </row>
    <row r="29" spans="2:24" s="13" customFormat="1" ht="17.25" x14ac:dyDescent="0.3">
      <c r="B29" s="228" t="s">
        <v>13</v>
      </c>
      <c r="C29" s="233"/>
      <c r="D29" s="233"/>
      <c r="E29" s="234"/>
      <c r="F29" s="67">
        <v>111</v>
      </c>
      <c r="G29" s="68">
        <v>0</v>
      </c>
      <c r="H29" s="69">
        <f t="shared" si="2"/>
        <v>111</v>
      </c>
      <c r="I29" s="70">
        <v>2.5</v>
      </c>
      <c r="J29" s="88">
        <v>3024</v>
      </c>
      <c r="K29" s="72">
        <f t="shared" si="3"/>
        <v>7560</v>
      </c>
      <c r="L29" s="8"/>
      <c r="M29" s="35"/>
      <c r="N29" s="30"/>
      <c r="O29" s="37"/>
      <c r="P29" s="73"/>
      <c r="Q29" s="8"/>
      <c r="R29" s="228"/>
      <c r="S29" s="229"/>
      <c r="T29" s="229"/>
      <c r="U29" s="173"/>
      <c r="V29" s="173"/>
      <c r="W29" s="178"/>
      <c r="X29" s="8"/>
    </row>
    <row r="30" spans="2:24" s="13" customFormat="1" ht="18" thickBot="1" x14ac:dyDescent="0.35">
      <c r="B30" s="240"/>
      <c r="C30" s="241"/>
      <c r="D30" s="241"/>
      <c r="E30" s="242"/>
      <c r="F30" s="89"/>
      <c r="G30" s="90"/>
      <c r="H30" s="78"/>
      <c r="I30" s="79"/>
      <c r="J30" s="91"/>
      <c r="K30" s="81"/>
      <c r="L30" s="8"/>
      <c r="M30" s="43"/>
      <c r="N30" s="45"/>
      <c r="O30" s="46"/>
      <c r="P30" s="82"/>
      <c r="Q30" s="8"/>
      <c r="R30" s="223"/>
      <c r="S30" s="224"/>
      <c r="T30" s="225"/>
      <c r="U30" s="182"/>
      <c r="V30" s="182"/>
      <c r="W30" s="183"/>
      <c r="X30" s="8"/>
    </row>
    <row r="31" spans="2:24" s="54" customFormat="1" ht="18" thickBot="1" x14ac:dyDescent="0.35">
      <c r="B31" s="243" t="s">
        <v>0</v>
      </c>
      <c r="C31" s="244"/>
      <c r="D31" s="244"/>
      <c r="E31" s="245"/>
      <c r="F31" s="84">
        <f>SUM(F26:F30)</f>
        <v>442</v>
      </c>
      <c r="G31" s="84">
        <f>SUM(G26:G30)</f>
        <v>0</v>
      </c>
      <c r="H31" s="84">
        <f>SUM(H26:H30)</f>
        <v>442</v>
      </c>
      <c r="I31" s="49">
        <f>SUM(I26:I30)</f>
        <v>9.9600000000000009</v>
      </c>
      <c r="J31" s="48"/>
      <c r="K31" s="84"/>
      <c r="L31" s="51"/>
      <c r="M31" s="85" t="s">
        <v>87</v>
      </c>
      <c r="N31" s="92"/>
      <c r="O31" s="93"/>
      <c r="P31" s="85"/>
      <c r="Q31" s="51"/>
      <c r="R31" s="202" t="s">
        <v>87</v>
      </c>
      <c r="S31" s="203"/>
      <c r="T31" s="204"/>
      <c r="U31" s="199"/>
      <c r="V31" s="199"/>
      <c r="W31" s="200"/>
      <c r="X31" s="51"/>
    </row>
    <row r="32" spans="2:24" s="13" customFormat="1" ht="18" thickBot="1" x14ac:dyDescent="0.35">
      <c r="F32" s="8"/>
      <c r="G32" s="8"/>
      <c r="H32" s="8"/>
      <c r="I32" s="9"/>
      <c r="J32" s="10"/>
      <c r="K32" s="8"/>
      <c r="L32" s="8"/>
      <c r="M32" s="9"/>
      <c r="N32" s="9"/>
      <c r="O32" s="10"/>
      <c r="P32" s="8"/>
      <c r="Q32" s="8"/>
      <c r="R32" s="8"/>
      <c r="S32" s="8"/>
      <c r="U32" s="8"/>
      <c r="V32" s="8"/>
      <c r="W32" s="8"/>
      <c r="X32" s="8"/>
    </row>
    <row r="33" spans="2:22" s="13" customFormat="1" ht="69.75" thickBot="1" x14ac:dyDescent="0.35">
      <c r="B33" s="237" t="s">
        <v>30</v>
      </c>
      <c r="C33" s="238"/>
      <c r="D33" s="238"/>
      <c r="E33" s="239"/>
      <c r="F33" s="15" t="s">
        <v>14</v>
      </c>
      <c r="G33" s="15" t="s">
        <v>59</v>
      </c>
      <c r="H33" s="15" t="s">
        <v>60</v>
      </c>
      <c r="I33" s="16" t="s">
        <v>61</v>
      </c>
      <c r="J33" s="17" t="s">
        <v>8</v>
      </c>
      <c r="K33" s="15" t="s">
        <v>49</v>
      </c>
      <c r="L33" s="8"/>
      <c r="M33" s="18" t="s">
        <v>67</v>
      </c>
      <c r="N33" s="18" t="s">
        <v>68</v>
      </c>
      <c r="O33" s="19" t="s">
        <v>8</v>
      </c>
      <c r="P33" s="20" t="s">
        <v>49</v>
      </c>
      <c r="Q33" s="94"/>
      <c r="R33" s="8"/>
      <c r="T33" s="8"/>
      <c r="U33" s="8"/>
      <c r="V33" s="8"/>
    </row>
    <row r="34" spans="2:22" s="13" customFormat="1" ht="34.5" x14ac:dyDescent="0.3">
      <c r="B34" s="270" t="s">
        <v>31</v>
      </c>
      <c r="C34" s="271"/>
      <c r="D34" s="271"/>
      <c r="E34" s="272"/>
      <c r="F34" s="95">
        <v>80</v>
      </c>
      <c r="G34" s="96">
        <f>153/335*F34</f>
        <v>36.537313432835823</v>
      </c>
      <c r="H34" s="96">
        <f>F34+G34</f>
        <v>116.53731343283582</v>
      </c>
      <c r="I34" s="97">
        <v>2.82</v>
      </c>
      <c r="J34" s="98"/>
      <c r="K34" s="99"/>
      <c r="L34" s="8"/>
      <c r="M34" s="27" t="s">
        <v>70</v>
      </c>
      <c r="N34" s="28">
        <v>10</v>
      </c>
      <c r="O34" s="29"/>
      <c r="P34" s="65"/>
      <c r="Q34" s="31"/>
      <c r="R34" s="8"/>
      <c r="T34" s="8"/>
      <c r="U34" s="8"/>
      <c r="V34" s="8"/>
    </row>
    <row r="35" spans="2:22" s="13" customFormat="1" ht="17.25" x14ac:dyDescent="0.3">
      <c r="B35" s="247" t="s">
        <v>32</v>
      </c>
      <c r="C35" s="248"/>
      <c r="D35" s="248"/>
      <c r="E35" s="249"/>
      <c r="F35" s="100">
        <v>68</v>
      </c>
      <c r="G35" s="101">
        <f>153/335*F35</f>
        <v>31.056716417910447</v>
      </c>
      <c r="H35" s="101">
        <f t="shared" ref="H35:H46" si="4">F35+G35</f>
        <v>99.056716417910451</v>
      </c>
      <c r="I35" s="102">
        <v>2.5</v>
      </c>
      <c r="J35" s="103"/>
      <c r="K35" s="104"/>
      <c r="L35" s="8"/>
      <c r="M35" s="35" t="s">
        <v>66</v>
      </c>
      <c r="N35" s="30">
        <v>20</v>
      </c>
      <c r="O35" s="37"/>
      <c r="P35" s="73"/>
      <c r="Q35" s="31"/>
      <c r="R35" s="8"/>
      <c r="T35" s="8"/>
      <c r="U35" s="8"/>
      <c r="V35" s="8"/>
    </row>
    <row r="36" spans="2:22" s="13" customFormat="1" ht="17.25" x14ac:dyDescent="0.3">
      <c r="B36" s="247" t="s">
        <v>33</v>
      </c>
      <c r="C36" s="248"/>
      <c r="D36" s="248"/>
      <c r="E36" s="249"/>
      <c r="F36" s="100">
        <v>127</v>
      </c>
      <c r="G36" s="101">
        <f>153/335*F36</f>
        <v>58.002985074626864</v>
      </c>
      <c r="H36" s="101">
        <f t="shared" si="4"/>
        <v>185.00298507462685</v>
      </c>
      <c r="I36" s="102">
        <v>4.07</v>
      </c>
      <c r="J36" s="103"/>
      <c r="K36" s="104"/>
      <c r="L36" s="8"/>
      <c r="M36" s="35"/>
      <c r="N36" s="30"/>
      <c r="O36" s="37"/>
      <c r="P36" s="73"/>
      <c r="Q36" s="31"/>
      <c r="R36" s="8"/>
      <c r="T36" s="8"/>
      <c r="U36" s="8"/>
      <c r="V36" s="8"/>
    </row>
    <row r="37" spans="2:22" s="13" customFormat="1" ht="17.25" x14ac:dyDescent="0.3">
      <c r="B37" s="205" t="s">
        <v>34</v>
      </c>
      <c r="C37" s="206"/>
      <c r="D37" s="206"/>
      <c r="E37" s="206"/>
      <c r="F37" s="100">
        <v>60</v>
      </c>
      <c r="G37" s="101">
        <f>153/335*F37</f>
        <v>27.402985074626866</v>
      </c>
      <c r="H37" s="101">
        <f t="shared" si="4"/>
        <v>87.402985074626869</v>
      </c>
      <c r="I37" s="102">
        <v>2.2799999999999998</v>
      </c>
      <c r="J37" s="103"/>
      <c r="K37" s="104"/>
      <c r="L37" s="8"/>
      <c r="M37" s="35"/>
      <c r="N37" s="30"/>
      <c r="O37" s="37"/>
      <c r="P37" s="73"/>
      <c r="Q37" s="31"/>
      <c r="R37" s="8"/>
      <c r="T37" s="8"/>
      <c r="U37" s="8"/>
      <c r="V37" s="8"/>
    </row>
    <row r="38" spans="2:22" s="13" customFormat="1" ht="17.25" x14ac:dyDescent="0.3">
      <c r="B38" s="205" t="s">
        <v>35</v>
      </c>
      <c r="C38" s="206"/>
      <c r="D38" s="206"/>
      <c r="E38" s="206"/>
      <c r="F38" s="105">
        <v>35</v>
      </c>
      <c r="G38" s="101">
        <f t="shared" ref="G38:G44" si="5">156/314*F38</f>
        <v>17.388535031847134</v>
      </c>
      <c r="H38" s="101">
        <f t="shared" si="4"/>
        <v>52.388535031847134</v>
      </c>
      <c r="I38" s="102">
        <v>1.22</v>
      </c>
      <c r="J38" s="106"/>
      <c r="K38" s="107"/>
      <c r="L38" s="8"/>
      <c r="M38" s="35"/>
      <c r="N38" s="30"/>
      <c r="O38" s="37"/>
      <c r="P38" s="73"/>
      <c r="Q38" s="31"/>
      <c r="R38" s="8"/>
      <c r="T38" s="8"/>
      <c r="U38" s="8"/>
      <c r="V38" s="8"/>
    </row>
    <row r="39" spans="2:22" s="13" customFormat="1" ht="17.25" x14ac:dyDescent="0.3">
      <c r="B39" s="205" t="s">
        <v>36</v>
      </c>
      <c r="C39" s="206"/>
      <c r="D39" s="206"/>
      <c r="E39" s="206"/>
      <c r="F39" s="105">
        <v>150</v>
      </c>
      <c r="G39" s="101">
        <f t="shared" si="5"/>
        <v>74.522292993630572</v>
      </c>
      <c r="H39" s="101">
        <f t="shared" si="4"/>
        <v>224.52229299363057</v>
      </c>
      <c r="I39" s="102">
        <v>5.23</v>
      </c>
      <c r="J39" s="106"/>
      <c r="K39" s="107"/>
      <c r="L39" s="8"/>
      <c r="M39" s="35"/>
      <c r="N39" s="30"/>
      <c r="O39" s="37"/>
      <c r="P39" s="73"/>
      <c r="Q39" s="31"/>
      <c r="R39" s="8"/>
      <c r="T39" s="8"/>
      <c r="U39" s="8"/>
      <c r="V39" s="8"/>
    </row>
    <row r="40" spans="2:22" s="13" customFormat="1" ht="17.25" x14ac:dyDescent="0.3">
      <c r="B40" s="205" t="s">
        <v>37</v>
      </c>
      <c r="C40" s="206"/>
      <c r="D40" s="206"/>
      <c r="E40" s="206"/>
      <c r="F40" s="105">
        <v>33</v>
      </c>
      <c r="G40" s="101">
        <f t="shared" si="5"/>
        <v>16.394904458598727</v>
      </c>
      <c r="H40" s="101">
        <f t="shared" si="4"/>
        <v>49.394904458598731</v>
      </c>
      <c r="I40" s="102">
        <v>1.1499999999999999</v>
      </c>
      <c r="J40" s="106"/>
      <c r="K40" s="107"/>
      <c r="L40" s="8"/>
      <c r="M40" s="35"/>
      <c r="N40" s="30"/>
      <c r="O40" s="37"/>
      <c r="P40" s="73"/>
      <c r="Q40" s="31"/>
      <c r="R40" s="8"/>
      <c r="T40" s="8"/>
      <c r="U40" s="8"/>
      <c r="V40" s="8"/>
    </row>
    <row r="41" spans="2:22" s="13" customFormat="1" ht="17.25" x14ac:dyDescent="0.3">
      <c r="B41" s="205" t="s">
        <v>72</v>
      </c>
      <c r="C41" s="206"/>
      <c r="D41" s="206"/>
      <c r="E41" s="206"/>
      <c r="F41" s="105">
        <v>39</v>
      </c>
      <c r="G41" s="101">
        <f t="shared" si="5"/>
        <v>19.375796178343951</v>
      </c>
      <c r="H41" s="101">
        <f t="shared" si="4"/>
        <v>58.375796178343947</v>
      </c>
      <c r="I41" s="102">
        <v>1.36</v>
      </c>
      <c r="J41" s="106">
        <v>3024</v>
      </c>
      <c r="K41" s="107">
        <f>I41*J41</f>
        <v>4112.6400000000003</v>
      </c>
      <c r="L41" s="8"/>
      <c r="M41" s="35"/>
      <c r="N41" s="30"/>
      <c r="O41" s="37"/>
      <c r="P41" s="73"/>
      <c r="Q41" s="31"/>
      <c r="R41" s="8"/>
      <c r="T41" s="8"/>
      <c r="U41" s="8"/>
      <c r="V41" s="8"/>
    </row>
    <row r="42" spans="2:22" s="13" customFormat="1" ht="17.25" x14ac:dyDescent="0.3">
      <c r="B42" s="205" t="s">
        <v>38</v>
      </c>
      <c r="C42" s="206"/>
      <c r="D42" s="206"/>
      <c r="E42" s="206"/>
      <c r="F42" s="105">
        <v>20</v>
      </c>
      <c r="G42" s="101">
        <f t="shared" si="5"/>
        <v>9.936305732484076</v>
      </c>
      <c r="H42" s="101">
        <f t="shared" si="4"/>
        <v>29.936305732484076</v>
      </c>
      <c r="I42" s="102">
        <v>0.7</v>
      </c>
      <c r="J42" s="106">
        <v>3024</v>
      </c>
      <c r="K42" s="107">
        <f>I42*J42</f>
        <v>2116.7999999999997</v>
      </c>
      <c r="L42" s="8"/>
      <c r="M42" s="35"/>
      <c r="N42" s="30"/>
      <c r="O42" s="37"/>
      <c r="P42" s="73"/>
      <c r="Q42" s="31"/>
      <c r="R42" s="8"/>
      <c r="T42" s="8"/>
      <c r="U42" s="8"/>
      <c r="V42" s="8"/>
    </row>
    <row r="43" spans="2:22" s="13" customFormat="1" ht="17.25" x14ac:dyDescent="0.3">
      <c r="B43" s="205" t="s">
        <v>39</v>
      </c>
      <c r="C43" s="206"/>
      <c r="D43" s="206"/>
      <c r="E43" s="206"/>
      <c r="F43" s="105">
        <v>22</v>
      </c>
      <c r="G43" s="101">
        <f t="shared" si="5"/>
        <v>10.929936305732484</v>
      </c>
      <c r="H43" s="101">
        <f t="shared" si="4"/>
        <v>32.929936305732483</v>
      </c>
      <c r="I43" s="102">
        <v>0.77</v>
      </c>
      <c r="J43" s="106">
        <v>3024</v>
      </c>
      <c r="K43" s="107">
        <f>I43*J43</f>
        <v>2328.48</v>
      </c>
      <c r="L43" s="8"/>
      <c r="M43" s="35"/>
      <c r="N43" s="30"/>
      <c r="O43" s="37"/>
      <c r="P43" s="73"/>
      <c r="Q43" s="31"/>
      <c r="R43" s="8"/>
      <c r="T43" s="8"/>
      <c r="U43" s="8"/>
      <c r="V43" s="8"/>
    </row>
    <row r="44" spans="2:22" s="13" customFormat="1" ht="17.25" x14ac:dyDescent="0.3">
      <c r="B44" s="205" t="s">
        <v>40</v>
      </c>
      <c r="C44" s="206"/>
      <c r="D44" s="206"/>
      <c r="E44" s="206"/>
      <c r="F44" s="105">
        <v>15</v>
      </c>
      <c r="G44" s="101">
        <f t="shared" si="5"/>
        <v>7.452229299363057</v>
      </c>
      <c r="H44" s="101">
        <f t="shared" si="4"/>
        <v>22.452229299363058</v>
      </c>
      <c r="I44" s="102">
        <v>0.52</v>
      </c>
      <c r="J44" s="106"/>
      <c r="K44" s="107"/>
      <c r="L44" s="8"/>
      <c r="M44" s="35"/>
      <c r="N44" s="30"/>
      <c r="O44" s="37"/>
      <c r="P44" s="73"/>
      <c r="Q44" s="31"/>
      <c r="R44" s="8"/>
      <c r="T44" s="8"/>
      <c r="U44" s="8"/>
      <c r="V44" s="8"/>
    </row>
    <row r="45" spans="2:22" s="13" customFormat="1" ht="17.25" x14ac:dyDescent="0.3">
      <c r="B45" s="205" t="s">
        <v>41</v>
      </c>
      <c r="C45" s="206"/>
      <c r="D45" s="206"/>
      <c r="E45" s="206"/>
      <c r="F45" s="105">
        <v>576</v>
      </c>
      <c r="G45" s="101"/>
      <c r="H45" s="101">
        <f t="shared" si="4"/>
        <v>576</v>
      </c>
      <c r="I45" s="102">
        <v>13.42</v>
      </c>
      <c r="J45" s="106"/>
      <c r="K45" s="107"/>
      <c r="L45" s="8"/>
      <c r="M45" s="35"/>
      <c r="N45" s="30"/>
      <c r="O45" s="37"/>
      <c r="P45" s="73"/>
      <c r="Q45" s="31"/>
      <c r="R45" s="8"/>
      <c r="T45" s="8"/>
      <c r="U45" s="8"/>
      <c r="V45" s="8"/>
    </row>
    <row r="46" spans="2:22" s="13" customFormat="1" ht="17.25" x14ac:dyDescent="0.3">
      <c r="B46" s="205" t="s">
        <v>69</v>
      </c>
      <c r="C46" s="206"/>
      <c r="D46" s="206"/>
      <c r="E46" s="206"/>
      <c r="F46" s="105">
        <v>1184</v>
      </c>
      <c r="G46" s="101"/>
      <c r="H46" s="101">
        <f t="shared" si="4"/>
        <v>1184</v>
      </c>
      <c r="I46" s="102">
        <v>27.59</v>
      </c>
      <c r="J46" s="106"/>
      <c r="K46" s="107"/>
      <c r="L46" s="8"/>
      <c r="M46" s="35"/>
      <c r="N46" s="30"/>
      <c r="O46" s="37"/>
      <c r="P46" s="73"/>
      <c r="Q46" s="31"/>
      <c r="R46" s="8"/>
      <c r="T46" s="8"/>
      <c r="U46" s="8"/>
      <c r="V46" s="8"/>
    </row>
    <row r="47" spans="2:22" s="13" customFormat="1" ht="18" thickBot="1" x14ac:dyDescent="0.35">
      <c r="B47" s="205"/>
      <c r="C47" s="206"/>
      <c r="D47" s="206"/>
      <c r="E47" s="206"/>
      <c r="F47" s="108"/>
      <c r="G47" s="109"/>
      <c r="H47" s="109"/>
      <c r="I47" s="110"/>
      <c r="J47" s="111"/>
      <c r="K47" s="112"/>
      <c r="L47" s="8"/>
      <c r="M47" s="43"/>
      <c r="N47" s="45"/>
      <c r="O47" s="46"/>
      <c r="P47" s="82"/>
      <c r="Q47" s="31"/>
      <c r="R47" s="8"/>
      <c r="T47" s="8"/>
      <c r="U47" s="8"/>
      <c r="V47" s="8"/>
    </row>
    <row r="48" spans="2:22" s="54" customFormat="1" ht="18" thickBot="1" x14ac:dyDescent="0.35">
      <c r="B48" s="250" t="s">
        <v>0</v>
      </c>
      <c r="C48" s="251"/>
      <c r="D48" s="251"/>
      <c r="E48" s="252"/>
      <c r="F48" s="48">
        <f>SUM(F34:F47)</f>
        <v>2409</v>
      </c>
      <c r="G48" s="48">
        <f>SUM(G34:G47)</f>
        <v>309</v>
      </c>
      <c r="H48" s="48">
        <f>SUM(H34:H47)</f>
        <v>2718</v>
      </c>
      <c r="I48" s="49">
        <f>SUM(I34:I47)</f>
        <v>63.629999999999995</v>
      </c>
      <c r="J48" s="48"/>
      <c r="K48" s="49"/>
      <c r="L48" s="51"/>
      <c r="M48" s="85" t="s">
        <v>49</v>
      </c>
      <c r="N48" s="85"/>
      <c r="O48" s="86"/>
      <c r="P48" s="85"/>
      <c r="Q48" s="56"/>
      <c r="R48" s="51"/>
      <c r="T48" s="51"/>
      <c r="U48" s="51"/>
      <c r="V48" s="51"/>
    </row>
    <row r="49" spans="2:24" s="116" customFormat="1" ht="18" thickBot="1" x14ac:dyDescent="0.35">
      <c r="B49" s="113"/>
      <c r="C49" s="113"/>
      <c r="D49" s="113"/>
      <c r="E49" s="113"/>
      <c r="F49" s="114"/>
      <c r="G49" s="114"/>
      <c r="H49" s="114"/>
      <c r="I49" s="31"/>
      <c r="J49" s="58"/>
      <c r="K49" s="114"/>
      <c r="L49" s="114"/>
      <c r="M49" s="31"/>
      <c r="N49" s="31"/>
      <c r="O49" s="58"/>
      <c r="P49" s="114"/>
      <c r="Q49" s="114"/>
      <c r="R49" s="114"/>
      <c r="S49" s="114"/>
      <c r="T49" s="114"/>
      <c r="U49" s="114"/>
      <c r="V49" s="114"/>
      <c r="W49" s="115"/>
      <c r="X49" s="115"/>
    </row>
    <row r="50" spans="2:24" s="13" customFormat="1" ht="69.75" thickBot="1" x14ac:dyDescent="0.35">
      <c r="B50" s="237" t="s">
        <v>27</v>
      </c>
      <c r="C50" s="238"/>
      <c r="D50" s="238"/>
      <c r="E50" s="239"/>
      <c r="F50" s="15" t="s">
        <v>14</v>
      </c>
      <c r="G50" s="15" t="s">
        <v>59</v>
      </c>
      <c r="H50" s="15" t="s">
        <v>60</v>
      </c>
      <c r="I50" s="16" t="s">
        <v>61</v>
      </c>
      <c r="J50" s="17" t="s">
        <v>8</v>
      </c>
      <c r="K50" s="15" t="s">
        <v>49</v>
      </c>
      <c r="L50" s="8"/>
      <c r="M50" s="18" t="s">
        <v>67</v>
      </c>
      <c r="N50" s="18" t="s">
        <v>68</v>
      </c>
      <c r="O50" s="19" t="s">
        <v>8</v>
      </c>
      <c r="P50" s="20" t="s">
        <v>49</v>
      </c>
      <c r="Q50" s="94"/>
      <c r="R50" s="8"/>
      <c r="T50" s="8"/>
      <c r="U50" s="8"/>
      <c r="V50" s="8"/>
    </row>
    <row r="51" spans="2:24" s="13" customFormat="1" ht="34.5" x14ac:dyDescent="0.3">
      <c r="B51" s="226" t="s">
        <v>73</v>
      </c>
      <c r="C51" s="227"/>
      <c r="D51" s="227"/>
      <c r="E51" s="257"/>
      <c r="F51" s="124">
        <v>226</v>
      </c>
      <c r="G51" s="24">
        <v>0</v>
      </c>
      <c r="H51" s="23">
        <f>F51+G51</f>
        <v>226</v>
      </c>
      <c r="I51" s="117">
        <v>7.32</v>
      </c>
      <c r="J51" s="118">
        <v>3024</v>
      </c>
      <c r="K51" s="99">
        <f>I51*J51</f>
        <v>22135.68</v>
      </c>
      <c r="L51" s="8"/>
      <c r="M51" s="27" t="s">
        <v>70</v>
      </c>
      <c r="N51" s="28">
        <v>10</v>
      </c>
      <c r="O51" s="23"/>
      <c r="P51" s="65"/>
      <c r="Q51" s="31"/>
      <c r="R51" s="8"/>
      <c r="T51" s="8"/>
      <c r="U51" s="8"/>
      <c r="V51" s="8"/>
    </row>
    <row r="52" spans="2:24" s="13" customFormat="1" ht="17.25" x14ac:dyDescent="0.3">
      <c r="B52" s="228" t="s">
        <v>28</v>
      </c>
      <c r="C52" s="233"/>
      <c r="D52" s="233"/>
      <c r="E52" s="253"/>
      <c r="F52" s="125">
        <v>528</v>
      </c>
      <c r="G52" s="34">
        <v>0</v>
      </c>
      <c r="H52" s="32">
        <f t="shared" ref="H52:H53" si="6">F52+G52</f>
        <v>528</v>
      </c>
      <c r="I52" s="119">
        <v>1.27</v>
      </c>
      <c r="J52" s="120">
        <v>3024</v>
      </c>
      <c r="K52" s="104">
        <f>I52*J52</f>
        <v>3840.48</v>
      </c>
      <c r="L52" s="8"/>
      <c r="M52" s="35" t="s">
        <v>66</v>
      </c>
      <c r="N52" s="30">
        <v>20</v>
      </c>
      <c r="O52" s="32"/>
      <c r="P52" s="121"/>
      <c r="Q52" s="31"/>
      <c r="R52" s="8"/>
      <c r="T52" s="8"/>
      <c r="U52" s="8"/>
      <c r="V52" s="8"/>
    </row>
    <row r="53" spans="2:24" s="13" customFormat="1" ht="17.25" x14ac:dyDescent="0.3">
      <c r="B53" s="228" t="s">
        <v>29</v>
      </c>
      <c r="C53" s="233"/>
      <c r="D53" s="233"/>
      <c r="E53" s="253"/>
      <c r="F53" s="125">
        <v>26</v>
      </c>
      <c r="G53" s="34">
        <v>0</v>
      </c>
      <c r="H53" s="32">
        <f t="shared" si="6"/>
        <v>26</v>
      </c>
      <c r="I53" s="119">
        <v>0.66</v>
      </c>
      <c r="J53" s="120">
        <v>3024</v>
      </c>
      <c r="K53" s="104">
        <f>I53*J53</f>
        <v>1995.8400000000001</v>
      </c>
      <c r="L53" s="8"/>
      <c r="M53" s="35"/>
      <c r="N53" s="35"/>
      <c r="O53" s="32"/>
      <c r="P53" s="73"/>
      <c r="Q53" s="31"/>
      <c r="R53" s="8"/>
      <c r="T53" s="8"/>
      <c r="U53" s="8"/>
      <c r="V53" s="8"/>
    </row>
    <row r="54" spans="2:24" s="13" customFormat="1" ht="18" thickBot="1" x14ac:dyDescent="0.35">
      <c r="B54" s="220"/>
      <c r="C54" s="221"/>
      <c r="D54" s="221"/>
      <c r="E54" s="221"/>
      <c r="F54" s="126"/>
      <c r="G54" s="42"/>
      <c r="H54" s="41"/>
      <c r="I54" s="122"/>
      <c r="J54" s="123"/>
      <c r="K54" s="112"/>
      <c r="L54" s="8"/>
      <c r="M54" s="43"/>
      <c r="N54" s="43"/>
      <c r="O54" s="41"/>
      <c r="P54" s="82"/>
      <c r="Q54" s="31"/>
      <c r="R54" s="8"/>
      <c r="T54" s="8"/>
      <c r="U54" s="8"/>
      <c r="V54" s="8"/>
    </row>
    <row r="55" spans="2:24" s="54" customFormat="1" ht="18" thickBot="1" x14ac:dyDescent="0.35">
      <c r="B55" s="250" t="s">
        <v>0</v>
      </c>
      <c r="C55" s="251"/>
      <c r="D55" s="251"/>
      <c r="E55" s="252"/>
      <c r="F55" s="48">
        <f>SUM(F51:F54)</f>
        <v>780</v>
      </c>
      <c r="G55" s="48">
        <f>SUM(G51:G54)</f>
        <v>0</v>
      </c>
      <c r="H55" s="48">
        <f>SUM(H51:H54)</f>
        <v>780</v>
      </c>
      <c r="I55" s="49">
        <f>SUM(I51:I54)</f>
        <v>9.25</v>
      </c>
      <c r="J55" s="48"/>
      <c r="K55" s="49"/>
      <c r="L55" s="51"/>
      <c r="M55" s="85" t="s">
        <v>49</v>
      </c>
      <c r="N55" s="85"/>
      <c r="O55" s="86"/>
      <c r="P55" s="85"/>
      <c r="Q55" s="56"/>
      <c r="R55" s="51"/>
      <c r="T55" s="51"/>
      <c r="U55" s="51"/>
      <c r="V55" s="51"/>
    </row>
    <row r="56" spans="2:24" s="13" customFormat="1" ht="18" thickBot="1" x14ac:dyDescent="0.35">
      <c r="F56" s="8"/>
      <c r="G56" s="8"/>
      <c r="H56" s="8"/>
      <c r="I56" s="9"/>
      <c r="J56" s="10"/>
      <c r="K56" s="8"/>
      <c r="L56" s="8"/>
      <c r="M56" s="9"/>
      <c r="N56" s="9"/>
      <c r="O56" s="10"/>
      <c r="P56" s="8"/>
      <c r="Q56" s="8"/>
      <c r="R56" s="8"/>
      <c r="S56" s="8"/>
      <c r="U56" s="8"/>
      <c r="V56" s="8"/>
      <c r="W56" s="8"/>
      <c r="X56" s="8"/>
    </row>
    <row r="57" spans="2:24" s="13" customFormat="1" ht="69.75" thickBot="1" x14ac:dyDescent="0.35">
      <c r="B57" s="237" t="s">
        <v>15</v>
      </c>
      <c r="C57" s="238"/>
      <c r="D57" s="238"/>
      <c r="E57" s="239"/>
      <c r="F57" s="15" t="s">
        <v>14</v>
      </c>
      <c r="G57" s="15" t="s">
        <v>59</v>
      </c>
      <c r="H57" s="15" t="s">
        <v>60</v>
      </c>
      <c r="I57" s="16" t="s">
        <v>61</v>
      </c>
      <c r="J57" s="17" t="s">
        <v>8</v>
      </c>
      <c r="K57" s="15" t="s">
        <v>49</v>
      </c>
      <c r="L57" s="8"/>
      <c r="M57" s="18" t="s">
        <v>67</v>
      </c>
      <c r="N57" s="18" t="s">
        <v>68</v>
      </c>
      <c r="O57" s="19" t="s">
        <v>8</v>
      </c>
      <c r="P57" s="20" t="s">
        <v>49</v>
      </c>
      <c r="Q57" s="94"/>
      <c r="R57" s="8"/>
      <c r="T57" s="8"/>
      <c r="U57" s="8"/>
      <c r="V57" s="8"/>
    </row>
    <row r="58" spans="2:24" s="13" customFormat="1" ht="34.5" x14ac:dyDescent="0.3">
      <c r="B58" s="226" t="s">
        <v>74</v>
      </c>
      <c r="C58" s="227"/>
      <c r="D58" s="227"/>
      <c r="E58" s="257"/>
      <c r="F58" s="23">
        <v>1440</v>
      </c>
      <c r="G58" s="26">
        <v>0</v>
      </c>
      <c r="H58" s="23">
        <f>F58+G58</f>
        <v>1440</v>
      </c>
      <c r="I58" s="117">
        <v>21.89</v>
      </c>
      <c r="J58" s="124"/>
      <c r="K58" s="99"/>
      <c r="L58" s="8"/>
      <c r="M58" s="27" t="s">
        <v>70</v>
      </c>
      <c r="N58" s="28">
        <v>10</v>
      </c>
      <c r="O58" s="29"/>
      <c r="P58" s="65"/>
      <c r="Q58" s="31"/>
      <c r="R58" s="8"/>
      <c r="T58" s="8"/>
      <c r="U58" s="8"/>
      <c r="V58" s="8"/>
    </row>
    <row r="59" spans="2:24" s="13" customFormat="1" ht="17.25" x14ac:dyDescent="0.3">
      <c r="B59" s="228" t="s">
        <v>16</v>
      </c>
      <c r="C59" s="233"/>
      <c r="D59" s="233"/>
      <c r="E59" s="253"/>
      <c r="F59" s="32">
        <v>1260</v>
      </c>
      <c r="G59" s="36">
        <v>0</v>
      </c>
      <c r="H59" s="32">
        <f t="shared" ref="H59:H61" si="7">F59+G59</f>
        <v>1260</v>
      </c>
      <c r="I59" s="119">
        <v>9.07</v>
      </c>
      <c r="J59" s="125"/>
      <c r="K59" s="104"/>
      <c r="L59" s="8"/>
      <c r="M59" s="35" t="s">
        <v>66</v>
      </c>
      <c r="N59" s="30">
        <v>20</v>
      </c>
      <c r="O59" s="37"/>
      <c r="P59" s="73"/>
      <c r="Q59" s="31"/>
      <c r="R59" s="8"/>
      <c r="T59" s="8"/>
      <c r="U59" s="8"/>
      <c r="V59" s="8"/>
    </row>
    <row r="60" spans="2:24" s="13" customFormat="1" ht="17.25" x14ac:dyDescent="0.3">
      <c r="B60" s="228" t="s">
        <v>62</v>
      </c>
      <c r="C60" s="233"/>
      <c r="D60" s="233"/>
      <c r="E60" s="253"/>
      <c r="F60" s="32">
        <v>1260</v>
      </c>
      <c r="G60" s="36">
        <v>0</v>
      </c>
      <c r="H60" s="32">
        <f t="shared" si="7"/>
        <v>1260</v>
      </c>
      <c r="I60" s="119">
        <v>9.07</v>
      </c>
      <c r="J60" s="125"/>
      <c r="K60" s="104"/>
      <c r="L60" s="8"/>
      <c r="M60" s="35"/>
      <c r="N60" s="30"/>
      <c r="O60" s="37"/>
      <c r="P60" s="73"/>
      <c r="Q60" s="31"/>
      <c r="R60" s="8"/>
      <c r="T60" s="8"/>
      <c r="U60" s="8"/>
      <c r="V60" s="8"/>
    </row>
    <row r="61" spans="2:24" s="13" customFormat="1" ht="17.25" x14ac:dyDescent="0.3">
      <c r="B61" s="220" t="s">
        <v>17</v>
      </c>
      <c r="C61" s="221"/>
      <c r="D61" s="221"/>
      <c r="E61" s="221"/>
      <c r="F61" s="32">
        <v>180</v>
      </c>
      <c r="G61" s="36">
        <v>0</v>
      </c>
      <c r="H61" s="32">
        <f t="shared" si="7"/>
        <v>180</v>
      </c>
      <c r="I61" s="119">
        <v>9.07</v>
      </c>
      <c r="J61" s="125">
        <v>3024</v>
      </c>
      <c r="K61" s="104">
        <f>I61*J61</f>
        <v>27427.68</v>
      </c>
      <c r="L61" s="8"/>
      <c r="M61" s="35"/>
      <c r="N61" s="30"/>
      <c r="O61" s="37"/>
      <c r="P61" s="73"/>
      <c r="Q61" s="31"/>
      <c r="R61" s="8"/>
      <c r="T61" s="8"/>
      <c r="U61" s="8"/>
      <c r="V61" s="8"/>
    </row>
    <row r="62" spans="2:24" s="13" customFormat="1" ht="18" thickBot="1" x14ac:dyDescent="0.35">
      <c r="B62" s="220"/>
      <c r="C62" s="221"/>
      <c r="D62" s="221"/>
      <c r="E62" s="221"/>
      <c r="F62" s="41"/>
      <c r="G62" s="44"/>
      <c r="H62" s="41"/>
      <c r="I62" s="122"/>
      <c r="J62" s="126"/>
      <c r="K62" s="112"/>
      <c r="L62" s="8"/>
      <c r="M62" s="43"/>
      <c r="N62" s="45"/>
      <c r="O62" s="46"/>
      <c r="P62" s="82"/>
      <c r="Q62" s="31"/>
      <c r="R62" s="8"/>
      <c r="T62" s="8"/>
      <c r="U62" s="8"/>
      <c r="V62" s="8"/>
    </row>
    <row r="63" spans="2:24" s="54" customFormat="1" ht="18" thickBot="1" x14ac:dyDescent="0.35">
      <c r="B63" s="250" t="s">
        <v>0</v>
      </c>
      <c r="C63" s="251"/>
      <c r="D63" s="251"/>
      <c r="E63" s="252"/>
      <c r="F63" s="48">
        <f>SUM(F58:F62)</f>
        <v>4140</v>
      </c>
      <c r="G63" s="48">
        <f>SUM(G58:G62)</f>
        <v>0</v>
      </c>
      <c r="H63" s="48">
        <f>SUM(H58:H62)</f>
        <v>4140</v>
      </c>
      <c r="I63" s="49">
        <f>SUM(I58:I62)</f>
        <v>49.1</v>
      </c>
      <c r="J63" s="48"/>
      <c r="K63" s="49"/>
      <c r="L63" s="51"/>
      <c r="M63" s="85" t="s">
        <v>49</v>
      </c>
      <c r="N63" s="85"/>
      <c r="O63" s="86"/>
      <c r="P63" s="85"/>
      <c r="Q63" s="56"/>
      <c r="R63" s="51"/>
      <c r="T63" s="51"/>
      <c r="U63" s="51"/>
      <c r="V63" s="51"/>
    </row>
    <row r="64" spans="2:24" s="13" customFormat="1" ht="18" thickBot="1" x14ac:dyDescent="0.35">
      <c r="F64" s="8"/>
      <c r="G64" s="8"/>
      <c r="H64" s="8"/>
      <c r="I64" s="9"/>
      <c r="J64" s="10"/>
      <c r="K64" s="8"/>
      <c r="L64" s="8"/>
      <c r="M64" s="9"/>
      <c r="N64" s="9"/>
      <c r="O64" s="10"/>
      <c r="P64" s="8"/>
      <c r="Q64" s="8"/>
      <c r="R64" s="8"/>
      <c r="S64" s="8"/>
      <c r="U64" s="8"/>
      <c r="V64" s="8"/>
      <c r="W64" s="8"/>
      <c r="X64" s="8"/>
    </row>
    <row r="65" spans="2:24" s="13" customFormat="1" ht="47.25" customHeight="1" thickBot="1" x14ac:dyDescent="0.35">
      <c r="B65" s="237" t="s">
        <v>15</v>
      </c>
      <c r="C65" s="238"/>
      <c r="D65" s="238"/>
      <c r="E65" s="239"/>
      <c r="F65" s="15" t="s">
        <v>14</v>
      </c>
      <c r="G65" s="15" t="s">
        <v>59</v>
      </c>
      <c r="H65" s="15" t="s">
        <v>60</v>
      </c>
      <c r="I65" s="16" t="s">
        <v>61</v>
      </c>
      <c r="J65" s="17" t="s">
        <v>8</v>
      </c>
      <c r="K65" s="15" t="s">
        <v>49</v>
      </c>
      <c r="L65" s="8"/>
      <c r="M65" s="18" t="s">
        <v>67</v>
      </c>
      <c r="N65" s="18" t="s">
        <v>68</v>
      </c>
      <c r="O65" s="19" t="s">
        <v>8</v>
      </c>
      <c r="P65" s="20" t="s">
        <v>49</v>
      </c>
      <c r="Q65" s="8"/>
      <c r="R65" s="8"/>
      <c r="S65" s="8"/>
      <c r="U65" s="8"/>
      <c r="V65" s="8"/>
      <c r="W65" s="8"/>
      <c r="X65" s="8"/>
    </row>
    <row r="66" spans="2:24" s="13" customFormat="1" ht="34.5" x14ac:dyDescent="0.3">
      <c r="B66" s="226" t="s">
        <v>18</v>
      </c>
      <c r="C66" s="227"/>
      <c r="D66" s="227"/>
      <c r="E66" s="257"/>
      <c r="F66" s="23">
        <v>8607</v>
      </c>
      <c r="G66" s="26">
        <v>0</v>
      </c>
      <c r="H66" s="23">
        <f>F66+G66</f>
        <v>8607</v>
      </c>
      <c r="I66" s="117">
        <v>61.97</v>
      </c>
      <c r="J66" s="124"/>
      <c r="K66" s="99"/>
      <c r="L66" s="8"/>
      <c r="M66" s="27" t="s">
        <v>70</v>
      </c>
      <c r="N66" s="28">
        <v>10</v>
      </c>
      <c r="O66" s="23"/>
      <c r="P66" s="65"/>
      <c r="Q66" s="8"/>
      <c r="R66" s="8"/>
      <c r="S66" s="8"/>
      <c r="U66" s="8"/>
      <c r="V66" s="8"/>
      <c r="W66" s="8"/>
      <c r="X66" s="8"/>
    </row>
    <row r="67" spans="2:24" s="13" customFormat="1" ht="17.25" x14ac:dyDescent="0.3">
      <c r="B67" s="228" t="s">
        <v>19</v>
      </c>
      <c r="C67" s="233"/>
      <c r="D67" s="233"/>
      <c r="E67" s="253"/>
      <c r="F67" s="32">
        <v>236</v>
      </c>
      <c r="G67" s="36">
        <v>0</v>
      </c>
      <c r="H67" s="32">
        <f t="shared" ref="H67:H68" si="8">F67+G67</f>
        <v>236</v>
      </c>
      <c r="I67" s="119">
        <v>3.37</v>
      </c>
      <c r="J67" s="125"/>
      <c r="K67" s="104"/>
      <c r="L67" s="8"/>
      <c r="M67" s="35" t="s">
        <v>66</v>
      </c>
      <c r="N67" s="30">
        <v>20</v>
      </c>
      <c r="O67" s="32"/>
      <c r="P67" s="73"/>
      <c r="Q67" s="8"/>
      <c r="R67" s="8"/>
      <c r="S67" s="8"/>
      <c r="U67" s="8"/>
      <c r="V67" s="8"/>
      <c r="W67" s="8"/>
      <c r="X67" s="8"/>
    </row>
    <row r="68" spans="2:24" s="13" customFormat="1" ht="17.25" x14ac:dyDescent="0.3">
      <c r="B68" s="228" t="s">
        <v>20</v>
      </c>
      <c r="C68" s="233"/>
      <c r="D68" s="233"/>
      <c r="E68" s="253"/>
      <c r="F68" s="32">
        <v>160</v>
      </c>
      <c r="G68" s="36">
        <v>0</v>
      </c>
      <c r="H68" s="32">
        <f t="shared" si="8"/>
        <v>160</v>
      </c>
      <c r="I68" s="119">
        <v>4.88</v>
      </c>
      <c r="J68" s="125"/>
      <c r="K68" s="104"/>
      <c r="L68" s="8"/>
      <c r="M68" s="35"/>
      <c r="N68" s="35"/>
      <c r="O68" s="32"/>
      <c r="P68" s="73"/>
      <c r="Q68" s="8"/>
      <c r="R68" s="8"/>
      <c r="S68" s="8"/>
      <c r="U68" s="8"/>
      <c r="V68" s="8"/>
      <c r="W68" s="8"/>
      <c r="X68" s="8"/>
    </row>
    <row r="69" spans="2:24" s="13" customFormat="1" ht="18" thickBot="1" x14ac:dyDescent="0.35">
      <c r="B69" s="220"/>
      <c r="C69" s="221"/>
      <c r="D69" s="221"/>
      <c r="E69" s="221"/>
      <c r="F69" s="41"/>
      <c r="G69" s="127"/>
      <c r="H69" s="41"/>
      <c r="I69" s="128"/>
      <c r="J69" s="129"/>
      <c r="K69" s="107"/>
      <c r="L69" s="8"/>
      <c r="M69" s="43"/>
      <c r="N69" s="43"/>
      <c r="O69" s="41"/>
      <c r="P69" s="82"/>
      <c r="Q69" s="8"/>
      <c r="R69" s="8"/>
      <c r="S69" s="8"/>
      <c r="U69" s="8"/>
      <c r="V69" s="8"/>
      <c r="W69" s="8"/>
      <c r="X69" s="8"/>
    </row>
    <row r="70" spans="2:24" s="54" customFormat="1" ht="18" thickBot="1" x14ac:dyDescent="0.35">
      <c r="B70" s="250" t="s">
        <v>0</v>
      </c>
      <c r="C70" s="251"/>
      <c r="D70" s="251"/>
      <c r="E70" s="252"/>
      <c r="F70" s="47">
        <f>SUM(F66:F69)</f>
        <v>9003</v>
      </c>
      <c r="G70" s="47">
        <f>SUM(G66:G69)</f>
        <v>0</v>
      </c>
      <c r="H70" s="48">
        <f>SUM(H66:H69)</f>
        <v>9003</v>
      </c>
      <c r="I70" s="130">
        <f>SUM(I66:I69)</f>
        <v>70.22</v>
      </c>
      <c r="J70" s="47"/>
      <c r="K70" s="130"/>
      <c r="L70" s="51"/>
      <c r="M70" s="85" t="s">
        <v>49</v>
      </c>
      <c r="N70" s="85"/>
      <c r="O70" s="86"/>
      <c r="P70" s="85"/>
      <c r="Q70" s="51"/>
      <c r="R70" s="51"/>
      <c r="S70" s="51"/>
      <c r="U70" s="51"/>
      <c r="V70" s="51"/>
      <c r="W70" s="51"/>
      <c r="X70" s="51"/>
    </row>
    <row r="71" spans="2:24" s="13" customFormat="1" ht="18" thickBot="1" x14ac:dyDescent="0.35">
      <c r="F71" s="8"/>
      <c r="G71" s="8"/>
      <c r="H71" s="8"/>
      <c r="I71" s="9"/>
      <c r="J71" s="10"/>
      <c r="K71" s="8"/>
      <c r="L71" s="8"/>
      <c r="M71" s="9"/>
      <c r="N71" s="9"/>
      <c r="O71" s="10"/>
      <c r="P71" s="8"/>
      <c r="Q71" s="8"/>
      <c r="R71" s="8"/>
      <c r="S71" s="8"/>
      <c r="U71" s="8"/>
      <c r="V71" s="8"/>
      <c r="W71" s="8"/>
      <c r="X71" s="8"/>
    </row>
    <row r="72" spans="2:24" s="13" customFormat="1" ht="69.75" thickBot="1" x14ac:dyDescent="0.35">
      <c r="B72" s="237" t="s">
        <v>42</v>
      </c>
      <c r="C72" s="238"/>
      <c r="D72" s="238"/>
      <c r="E72" s="239"/>
      <c r="F72" s="15" t="s">
        <v>14</v>
      </c>
      <c r="G72" s="15" t="s">
        <v>59</v>
      </c>
      <c r="H72" s="15" t="s">
        <v>60</v>
      </c>
      <c r="I72" s="16" t="s">
        <v>61</v>
      </c>
      <c r="J72" s="17" t="s">
        <v>8</v>
      </c>
      <c r="K72" s="15" t="s">
        <v>49</v>
      </c>
      <c r="L72" s="8"/>
      <c r="M72" s="18" t="s">
        <v>67</v>
      </c>
      <c r="N72" s="18" t="s">
        <v>68</v>
      </c>
      <c r="O72" s="19" t="s">
        <v>8</v>
      </c>
      <c r="P72" s="20" t="s">
        <v>49</v>
      </c>
      <c r="Q72" s="8"/>
      <c r="R72" s="8"/>
      <c r="S72" s="8"/>
      <c r="U72" s="8"/>
      <c r="V72" s="8"/>
      <c r="W72" s="8"/>
      <c r="X72" s="8"/>
    </row>
    <row r="73" spans="2:24" s="13" customFormat="1" ht="34.5" x14ac:dyDescent="0.3">
      <c r="B73" s="226" t="s">
        <v>75</v>
      </c>
      <c r="C73" s="227"/>
      <c r="D73" s="227"/>
      <c r="E73" s="246"/>
      <c r="F73" s="118">
        <v>1800</v>
      </c>
      <c r="G73" s="131">
        <v>0</v>
      </c>
      <c r="H73" s="124">
        <f>F73+G73</f>
        <v>1800</v>
      </c>
      <c r="I73" s="99">
        <v>0.02</v>
      </c>
      <c r="J73" s="124">
        <v>3024</v>
      </c>
      <c r="K73" s="99">
        <f>I73*J73</f>
        <v>60.480000000000004</v>
      </c>
      <c r="L73" s="8"/>
      <c r="M73" s="27" t="s">
        <v>70</v>
      </c>
      <c r="N73" s="28">
        <v>10</v>
      </c>
      <c r="O73" s="24"/>
      <c r="P73" s="25"/>
      <c r="Q73" s="8"/>
      <c r="R73" s="8"/>
      <c r="S73" s="8"/>
      <c r="U73" s="8"/>
      <c r="V73" s="8"/>
      <c r="W73" s="8"/>
      <c r="X73" s="8"/>
    </row>
    <row r="74" spans="2:24" s="13" customFormat="1" ht="17.25" x14ac:dyDescent="0.3">
      <c r="B74" s="228" t="s">
        <v>76</v>
      </c>
      <c r="C74" s="233"/>
      <c r="D74" s="233"/>
      <c r="E74" s="234"/>
      <c r="F74" s="120">
        <v>3873</v>
      </c>
      <c r="G74" s="132">
        <v>0</v>
      </c>
      <c r="H74" s="125">
        <f t="shared" ref="H74" si="9">F74+G74</f>
        <v>3873</v>
      </c>
      <c r="I74" s="104">
        <v>0.03</v>
      </c>
      <c r="J74" s="125">
        <v>3024</v>
      </c>
      <c r="K74" s="104">
        <f>I74*J74</f>
        <v>90.72</v>
      </c>
      <c r="L74" s="8"/>
      <c r="M74" s="35" t="s">
        <v>66</v>
      </c>
      <c r="N74" s="30">
        <v>20</v>
      </c>
      <c r="O74" s="34"/>
      <c r="P74" s="35"/>
      <c r="Q74" s="8"/>
      <c r="R74" s="8"/>
      <c r="S74" s="8"/>
      <c r="U74" s="8"/>
      <c r="V74" s="8"/>
      <c r="W74" s="8"/>
      <c r="X74" s="8"/>
    </row>
    <row r="75" spans="2:24" s="13" customFormat="1" ht="18" thickBot="1" x14ac:dyDescent="0.35">
      <c r="B75" s="223"/>
      <c r="C75" s="224"/>
      <c r="D75" s="224"/>
      <c r="E75" s="256"/>
      <c r="F75" s="133"/>
      <c r="G75" s="134"/>
      <c r="H75" s="126"/>
      <c r="I75" s="135"/>
      <c r="J75" s="136"/>
      <c r="K75" s="135"/>
      <c r="L75" s="8"/>
      <c r="M75" s="43"/>
      <c r="N75" s="137"/>
      <c r="O75" s="42"/>
      <c r="P75" s="40"/>
      <c r="Q75" s="8"/>
      <c r="R75" s="8"/>
      <c r="S75" s="8"/>
      <c r="U75" s="8"/>
      <c r="V75" s="8"/>
      <c r="W75" s="8"/>
      <c r="X75" s="8"/>
    </row>
    <row r="76" spans="2:24" s="54" customFormat="1" ht="18" thickBot="1" x14ac:dyDescent="0.35">
      <c r="B76" s="250" t="s">
        <v>0</v>
      </c>
      <c r="C76" s="251"/>
      <c r="D76" s="251"/>
      <c r="E76" s="252"/>
      <c r="F76" s="47">
        <f>SUM(F73:F75)</f>
        <v>5673</v>
      </c>
      <c r="G76" s="47">
        <f>SUM(G73:G75)</f>
        <v>0</v>
      </c>
      <c r="H76" s="48">
        <f>SUM(H73:H75)</f>
        <v>5673</v>
      </c>
      <c r="I76" s="130">
        <f>SUM(I73:I75)</f>
        <v>0.05</v>
      </c>
      <c r="J76" s="47"/>
      <c r="K76" s="130"/>
      <c r="L76" s="51"/>
      <c r="M76" s="85" t="s">
        <v>49</v>
      </c>
      <c r="N76" s="138"/>
      <c r="O76" s="139"/>
      <c r="P76" s="52"/>
      <c r="Q76" s="51"/>
      <c r="R76" s="56"/>
      <c r="S76" s="51"/>
      <c r="U76" s="51"/>
      <c r="V76" s="51"/>
      <c r="W76" s="51"/>
      <c r="X76" s="51"/>
    </row>
    <row r="77" spans="2:24" s="13" customFormat="1" ht="18" thickBot="1" x14ac:dyDescent="0.35">
      <c r="F77" s="8"/>
      <c r="G77" s="8"/>
      <c r="H77" s="8"/>
      <c r="I77" s="9"/>
      <c r="J77" s="10"/>
      <c r="K77" s="8"/>
      <c r="L77" s="8"/>
      <c r="M77" s="9"/>
      <c r="N77" s="9"/>
      <c r="O77" s="10"/>
      <c r="P77" s="8"/>
      <c r="Q77" s="8"/>
      <c r="R77" s="8"/>
      <c r="S77" s="8"/>
      <c r="U77" s="8"/>
      <c r="V77" s="8"/>
      <c r="W77" s="8"/>
      <c r="X77" s="8"/>
    </row>
    <row r="78" spans="2:24" s="13" customFormat="1" ht="69.75" thickBot="1" x14ac:dyDescent="0.35">
      <c r="B78" s="237" t="s">
        <v>25</v>
      </c>
      <c r="C78" s="238"/>
      <c r="D78" s="238"/>
      <c r="E78" s="239"/>
      <c r="F78" s="15" t="s">
        <v>14</v>
      </c>
      <c r="G78" s="15" t="s">
        <v>59</v>
      </c>
      <c r="H78" s="15" t="s">
        <v>60</v>
      </c>
      <c r="I78" s="16" t="s">
        <v>61</v>
      </c>
      <c r="J78" s="17" t="s">
        <v>8</v>
      </c>
      <c r="K78" s="15" t="s">
        <v>49</v>
      </c>
      <c r="L78" s="8"/>
      <c r="M78" s="18" t="s">
        <v>67</v>
      </c>
      <c r="N78" s="18" t="s">
        <v>68</v>
      </c>
      <c r="O78" s="19" t="s">
        <v>8</v>
      </c>
      <c r="P78" s="20" t="s">
        <v>49</v>
      </c>
    </row>
    <row r="79" spans="2:24" s="13" customFormat="1" ht="34.5" x14ac:dyDescent="0.3">
      <c r="B79" s="226" t="s">
        <v>26</v>
      </c>
      <c r="C79" s="227"/>
      <c r="D79" s="227"/>
      <c r="E79" s="246"/>
      <c r="F79" s="124">
        <v>32</v>
      </c>
      <c r="G79" s="124">
        <v>0</v>
      </c>
      <c r="H79" s="124">
        <f>F79+G79</f>
        <v>32</v>
      </c>
      <c r="I79" s="140">
        <v>0.59</v>
      </c>
      <c r="J79" s="124">
        <v>3024</v>
      </c>
      <c r="K79" s="62">
        <f>I79*J79</f>
        <v>1784.1599999999999</v>
      </c>
      <c r="L79" s="8"/>
      <c r="M79" s="27" t="s">
        <v>65</v>
      </c>
      <c r="N79" s="28">
        <v>10</v>
      </c>
      <c r="O79" s="23"/>
      <c r="P79" s="25"/>
    </row>
    <row r="80" spans="2:24" s="13" customFormat="1" ht="18" thickBot="1" x14ac:dyDescent="0.35">
      <c r="B80" s="228"/>
      <c r="C80" s="233"/>
      <c r="D80" s="233"/>
      <c r="E80" s="234"/>
      <c r="F80" s="129"/>
      <c r="G80" s="126"/>
      <c r="H80" s="126"/>
      <c r="I80" s="141"/>
      <c r="J80" s="129"/>
      <c r="K80" s="75"/>
      <c r="L80" s="8"/>
      <c r="M80" s="40" t="s">
        <v>66</v>
      </c>
      <c r="N80" s="142">
        <v>20</v>
      </c>
      <c r="O80" s="41"/>
      <c r="P80" s="43"/>
    </row>
    <row r="81" spans="2:30" s="54" customFormat="1" ht="18" thickBot="1" x14ac:dyDescent="0.35">
      <c r="B81" s="250" t="s">
        <v>0</v>
      </c>
      <c r="C81" s="251"/>
      <c r="D81" s="251"/>
      <c r="E81" s="252"/>
      <c r="F81" s="47">
        <f>SUM(F79:F80)</f>
        <v>32</v>
      </c>
      <c r="G81" s="50">
        <f>SUM(G79:G80)</f>
        <v>0</v>
      </c>
      <c r="H81" s="50">
        <f>SUM(H79:H80)</f>
        <v>32</v>
      </c>
      <c r="I81" s="143">
        <f>SUM(I79:I80)</f>
        <v>0.59</v>
      </c>
      <c r="J81" s="144"/>
      <c r="K81" s="130"/>
      <c r="L81" s="51"/>
      <c r="M81" s="52" t="s">
        <v>49</v>
      </c>
      <c r="N81" s="52"/>
      <c r="O81" s="145"/>
      <c r="P81" s="146"/>
      <c r="R81" s="147"/>
    </row>
    <row r="82" spans="2:30" s="13" customFormat="1" ht="18" thickBot="1" x14ac:dyDescent="0.35">
      <c r="F82" s="8"/>
      <c r="G82" s="8"/>
      <c r="H82" s="8"/>
      <c r="I82" s="9"/>
      <c r="J82" s="10"/>
      <c r="K82" s="8"/>
      <c r="L82" s="8"/>
      <c r="M82" s="9"/>
      <c r="N82" s="9"/>
      <c r="O82" s="10"/>
      <c r="P82" s="8"/>
      <c r="R82" s="8"/>
      <c r="S82" s="8"/>
      <c r="T82" s="8"/>
    </row>
    <row r="83" spans="2:30" s="13" customFormat="1" ht="69.75" thickBot="1" x14ac:dyDescent="0.35">
      <c r="B83" s="237" t="s">
        <v>24</v>
      </c>
      <c r="C83" s="238"/>
      <c r="D83" s="238"/>
      <c r="E83" s="239"/>
      <c r="F83" s="15" t="s">
        <v>14</v>
      </c>
      <c r="G83" s="15" t="s">
        <v>59</v>
      </c>
      <c r="H83" s="15" t="s">
        <v>60</v>
      </c>
      <c r="I83" s="16" t="s">
        <v>61</v>
      </c>
      <c r="J83" s="17" t="s">
        <v>8</v>
      </c>
      <c r="K83" s="15" t="s">
        <v>49</v>
      </c>
      <c r="L83" s="8"/>
      <c r="M83" s="18" t="s">
        <v>67</v>
      </c>
      <c r="N83" s="18" t="s">
        <v>68</v>
      </c>
      <c r="O83" s="19" t="s">
        <v>8</v>
      </c>
      <c r="P83" s="20" t="s">
        <v>49</v>
      </c>
      <c r="Q83" s="8"/>
      <c r="R83" s="8"/>
      <c r="T83" s="8"/>
      <c r="U83" s="8"/>
      <c r="V83" s="8"/>
    </row>
    <row r="84" spans="2:30" s="13" customFormat="1" ht="34.5" x14ac:dyDescent="0.3">
      <c r="B84" s="226" t="s">
        <v>21</v>
      </c>
      <c r="C84" s="227"/>
      <c r="D84" s="227"/>
      <c r="E84" s="246"/>
      <c r="F84" s="26">
        <v>131</v>
      </c>
      <c r="G84" s="24">
        <v>0</v>
      </c>
      <c r="H84" s="23">
        <f>F84+G84</f>
        <v>131</v>
      </c>
      <c r="I84" s="148">
        <v>5.99</v>
      </c>
      <c r="J84" s="29">
        <v>3024</v>
      </c>
      <c r="K84" s="149">
        <f>I84*J84</f>
        <v>18113.760000000002</v>
      </c>
      <c r="L84" s="8"/>
      <c r="M84" s="27" t="s">
        <v>70</v>
      </c>
      <c r="N84" s="28">
        <v>10</v>
      </c>
      <c r="O84" s="29"/>
      <c r="P84" s="150"/>
      <c r="Q84" s="8"/>
      <c r="R84" s="8"/>
      <c r="T84" s="8"/>
      <c r="U84" s="8"/>
      <c r="V84" s="8"/>
    </row>
    <row r="85" spans="2:30" s="13" customFormat="1" ht="17.25" x14ac:dyDescent="0.3">
      <c r="B85" s="228" t="s">
        <v>22</v>
      </c>
      <c r="C85" s="233"/>
      <c r="D85" s="233"/>
      <c r="E85" s="234"/>
      <c r="F85" s="36">
        <v>272</v>
      </c>
      <c r="G85" s="34">
        <v>0</v>
      </c>
      <c r="H85" s="32">
        <f t="shared" ref="H85:H86" si="10">F85+G85</f>
        <v>272</v>
      </c>
      <c r="I85" s="30">
        <v>11.29</v>
      </c>
      <c r="J85" s="37"/>
      <c r="K85" s="151"/>
      <c r="L85" s="8"/>
      <c r="M85" s="35" t="s">
        <v>66</v>
      </c>
      <c r="N85" s="30">
        <v>20</v>
      </c>
      <c r="O85" s="37"/>
      <c r="P85" s="152"/>
      <c r="Q85" s="8"/>
      <c r="R85" s="8"/>
      <c r="T85" s="8"/>
      <c r="U85" s="8"/>
      <c r="V85" s="8"/>
    </row>
    <row r="86" spans="2:30" s="13" customFormat="1" ht="17.25" x14ac:dyDescent="0.3">
      <c r="B86" s="228" t="s">
        <v>23</v>
      </c>
      <c r="C86" s="233"/>
      <c r="D86" s="233"/>
      <c r="E86" s="234"/>
      <c r="F86" s="36">
        <v>2494</v>
      </c>
      <c r="G86" s="34">
        <v>0</v>
      </c>
      <c r="H86" s="32">
        <f t="shared" si="10"/>
        <v>2494</v>
      </c>
      <c r="I86" s="30">
        <v>95.77</v>
      </c>
      <c r="J86" s="37"/>
      <c r="K86" s="151"/>
      <c r="L86" s="8"/>
      <c r="M86" s="35"/>
      <c r="N86" s="30"/>
      <c r="O86" s="37"/>
      <c r="P86" s="152"/>
      <c r="Q86" s="8"/>
      <c r="R86" s="8"/>
      <c r="T86" s="8"/>
      <c r="U86" s="8"/>
      <c r="V86" s="8"/>
    </row>
    <row r="87" spans="2:30" s="13" customFormat="1" ht="18" thickBot="1" x14ac:dyDescent="0.35">
      <c r="B87" s="220"/>
      <c r="C87" s="221"/>
      <c r="D87" s="221"/>
      <c r="E87" s="294"/>
      <c r="F87" s="127"/>
      <c r="G87" s="42"/>
      <c r="H87" s="41"/>
      <c r="I87" s="45"/>
      <c r="J87" s="153"/>
      <c r="K87" s="154"/>
      <c r="L87" s="8"/>
      <c r="M87" s="43"/>
      <c r="N87" s="45"/>
      <c r="O87" s="46"/>
      <c r="P87" s="155"/>
      <c r="Q87" s="8"/>
      <c r="R87" s="8"/>
      <c r="T87" s="8"/>
      <c r="U87" s="8"/>
      <c r="V87" s="8"/>
    </row>
    <row r="88" spans="2:30" s="54" customFormat="1" ht="18" thickBot="1" x14ac:dyDescent="0.35">
      <c r="B88" s="250" t="s">
        <v>0</v>
      </c>
      <c r="C88" s="251"/>
      <c r="D88" s="251"/>
      <c r="E88" s="252"/>
      <c r="F88" s="144">
        <f>SUM(F84:F87)</f>
        <v>2897</v>
      </c>
      <c r="G88" s="156">
        <f>SUM(G84:G87)</f>
        <v>0</v>
      </c>
      <c r="H88" s="156">
        <f>SUM(H84:H87)</f>
        <v>2897</v>
      </c>
      <c r="I88" s="157">
        <f>SUM(I84:I87)</f>
        <v>113.05</v>
      </c>
      <c r="J88" s="47"/>
      <c r="K88" s="83"/>
      <c r="L88" s="51"/>
      <c r="M88" s="85" t="s">
        <v>49</v>
      </c>
      <c r="N88" s="85"/>
      <c r="O88" s="86"/>
      <c r="P88" s="85"/>
      <c r="Q88" s="51"/>
      <c r="R88" s="51"/>
      <c r="T88" s="51"/>
      <c r="U88" s="51"/>
      <c r="V88" s="51"/>
    </row>
    <row r="89" spans="2:30" s="13" customFormat="1" ht="17.25" x14ac:dyDescent="0.3">
      <c r="F89" s="8"/>
      <c r="G89" s="8"/>
      <c r="H89" s="8"/>
      <c r="I89" s="9"/>
      <c r="J89" s="10"/>
      <c r="K89" s="8"/>
      <c r="L89" s="8"/>
      <c r="M89" s="9"/>
      <c r="N89" s="9"/>
      <c r="O89" s="10"/>
      <c r="P89" s="8"/>
      <c r="Q89" s="8"/>
      <c r="R89" s="8"/>
      <c r="S89" s="8"/>
      <c r="U89" s="8"/>
      <c r="V89" s="8"/>
      <c r="W89" s="8"/>
      <c r="X89" s="8"/>
    </row>
    <row r="90" spans="2:30" s="13" customFormat="1" ht="21" x14ac:dyDescent="0.35">
      <c r="B90" s="166" t="s">
        <v>77</v>
      </c>
      <c r="C90" s="167"/>
      <c r="D90" s="168"/>
      <c r="E90" s="168"/>
      <c r="F90" s="169"/>
      <c r="G90" s="169"/>
      <c r="H90" s="169"/>
      <c r="I90" s="170"/>
      <c r="J90" s="171"/>
      <c r="K90" s="169"/>
      <c r="L90" s="169"/>
      <c r="M90" s="170"/>
      <c r="N90" s="170"/>
      <c r="O90" s="171"/>
      <c r="P90" s="169"/>
      <c r="Q90" s="169"/>
      <c r="R90" s="169"/>
      <c r="S90" s="169"/>
      <c r="T90" s="168"/>
      <c r="U90" s="169"/>
      <c r="V90" s="169"/>
      <c r="W90" s="169"/>
      <c r="X90" s="8"/>
    </row>
    <row r="91" spans="2:30" s="13" customFormat="1" ht="17.25" x14ac:dyDescent="0.3">
      <c r="B91" s="282" t="s">
        <v>83</v>
      </c>
      <c r="C91" s="282"/>
      <c r="D91" s="282"/>
      <c r="E91" s="282"/>
      <c r="F91" s="282"/>
      <c r="G91" s="282"/>
      <c r="H91" s="282"/>
      <c r="I91" s="282"/>
      <c r="J91" s="282"/>
      <c r="K91" s="282"/>
      <c r="L91" s="282"/>
      <c r="M91" s="282"/>
      <c r="N91" s="282"/>
      <c r="O91" s="282"/>
      <c r="P91" s="282"/>
      <c r="Q91" s="282"/>
      <c r="R91" s="282"/>
      <c r="S91" s="282"/>
      <c r="T91" s="282"/>
      <c r="U91" s="282"/>
      <c r="V91" s="282"/>
      <c r="W91" s="282"/>
      <c r="X91" s="8"/>
    </row>
    <row r="92" spans="2:30" s="13" customFormat="1" ht="18" thickBot="1" x14ac:dyDescent="0.35">
      <c r="F92" s="8"/>
      <c r="G92" s="8"/>
      <c r="H92" s="8"/>
      <c r="I92" s="9"/>
      <c r="J92" s="10"/>
      <c r="K92" s="8"/>
      <c r="L92" s="8"/>
      <c r="M92" s="9"/>
      <c r="N92" s="9"/>
      <c r="O92" s="10"/>
      <c r="P92" s="8"/>
      <c r="Q92" s="8"/>
      <c r="R92" s="8"/>
      <c r="S92" s="8"/>
      <c r="U92" s="8"/>
      <c r="V92" s="8"/>
      <c r="W92" s="8"/>
      <c r="X92" s="8"/>
    </row>
    <row r="93" spans="2:30" s="13" customFormat="1" ht="87" customHeight="1" thickBot="1" x14ac:dyDescent="0.35">
      <c r="B93" s="237" t="s">
        <v>1</v>
      </c>
      <c r="C93" s="238"/>
      <c r="D93" s="238"/>
      <c r="E93" s="238"/>
      <c r="F93" s="15" t="s">
        <v>14</v>
      </c>
      <c r="G93" s="15" t="s">
        <v>59</v>
      </c>
      <c r="H93" s="15" t="s">
        <v>60</v>
      </c>
      <c r="I93" s="16" t="s">
        <v>61</v>
      </c>
      <c r="J93" s="17" t="s">
        <v>8</v>
      </c>
      <c r="K93" s="15" t="s">
        <v>49</v>
      </c>
      <c r="L93" s="8"/>
      <c r="M93" s="18" t="s">
        <v>67</v>
      </c>
      <c r="N93" s="18" t="s">
        <v>68</v>
      </c>
      <c r="O93" s="19" t="s">
        <v>8</v>
      </c>
      <c r="P93" s="20" t="s">
        <v>49</v>
      </c>
      <c r="R93" s="286" t="s">
        <v>51</v>
      </c>
      <c r="S93" s="287"/>
      <c r="T93" s="287"/>
      <c r="U93" s="14" t="s">
        <v>55</v>
      </c>
      <c r="V93" s="14" t="s">
        <v>64</v>
      </c>
      <c r="W93" s="21" t="s">
        <v>49</v>
      </c>
      <c r="X93" s="8"/>
      <c r="Y93" s="211" t="s">
        <v>85</v>
      </c>
      <c r="Z93" s="212"/>
      <c r="AA93" s="213"/>
      <c r="AB93" s="198" t="s">
        <v>86</v>
      </c>
      <c r="AC93" s="198" t="s">
        <v>88</v>
      </c>
      <c r="AD93" s="198" t="s">
        <v>49</v>
      </c>
    </row>
    <row r="94" spans="2:30" s="13" customFormat="1" ht="34.5" x14ac:dyDescent="0.3">
      <c r="B94" s="205" t="s">
        <v>35</v>
      </c>
      <c r="C94" s="206"/>
      <c r="D94" s="206"/>
      <c r="E94" s="206"/>
      <c r="F94" s="100">
        <v>35</v>
      </c>
      <c r="G94" s="101">
        <f t="shared" ref="G94" si="11">156/314*F94</f>
        <v>17.388535031847134</v>
      </c>
      <c r="H94" s="101">
        <f t="shared" ref="H94" si="12">F94+G94</f>
        <v>52.388535031847134</v>
      </c>
      <c r="I94" s="102">
        <v>2.9</v>
      </c>
      <c r="J94" s="161">
        <v>80</v>
      </c>
      <c r="K94" s="104">
        <f>I94*J94</f>
        <v>232</v>
      </c>
      <c r="L94" s="8"/>
      <c r="M94" s="27" t="s">
        <v>70</v>
      </c>
      <c r="N94" s="28">
        <v>10</v>
      </c>
      <c r="O94" s="29"/>
      <c r="P94" s="30"/>
      <c r="R94" s="283" t="s">
        <v>52</v>
      </c>
      <c r="S94" s="284"/>
      <c r="T94" s="285"/>
      <c r="U94" s="25">
        <v>9</v>
      </c>
      <c r="V94" s="24">
        <v>3</v>
      </c>
      <c r="W94" s="25">
        <v>27</v>
      </c>
      <c r="X94" s="8"/>
      <c r="Y94" s="226" t="s">
        <v>98</v>
      </c>
      <c r="Z94" s="227"/>
      <c r="AA94" s="227"/>
      <c r="AB94" s="180">
        <v>8</v>
      </c>
      <c r="AC94" s="180">
        <v>12</v>
      </c>
      <c r="AD94" s="181">
        <f>AB94*AC94</f>
        <v>96</v>
      </c>
    </row>
    <row r="95" spans="2:30" s="13" customFormat="1" ht="18" customHeight="1" thickBot="1" x14ac:dyDescent="0.35">
      <c r="B95" s="288"/>
      <c r="C95" s="289"/>
      <c r="D95" s="289"/>
      <c r="E95" s="290"/>
      <c r="F95" s="162"/>
      <c r="G95" s="162"/>
      <c r="H95" s="163"/>
      <c r="I95" s="164"/>
      <c r="J95" s="165"/>
      <c r="K95" s="164"/>
      <c r="L95" s="8"/>
      <c r="M95" s="158" t="s">
        <v>66</v>
      </c>
      <c r="N95" s="159">
        <v>20</v>
      </c>
      <c r="O95" s="160">
        <v>80</v>
      </c>
      <c r="P95" s="159">
        <f>N95*O95</f>
        <v>1600</v>
      </c>
      <c r="R95" s="291" t="s">
        <v>53</v>
      </c>
      <c r="S95" s="292"/>
      <c r="T95" s="293"/>
      <c r="U95" s="158">
        <v>6</v>
      </c>
      <c r="V95" s="33"/>
      <c r="W95" s="158"/>
      <c r="X95" s="8"/>
      <c r="Y95" s="191" t="s">
        <v>98</v>
      </c>
      <c r="Z95" s="192"/>
      <c r="AA95" s="201"/>
      <c r="AB95" s="180">
        <v>20</v>
      </c>
      <c r="AC95" s="180">
        <v>3</v>
      </c>
      <c r="AD95" s="181">
        <f>AB95*AC95</f>
        <v>60</v>
      </c>
    </row>
    <row r="96" spans="2:30" s="13" customFormat="1" ht="18" thickBot="1" x14ac:dyDescent="0.35">
      <c r="B96" s="250" t="s">
        <v>0</v>
      </c>
      <c r="C96" s="251"/>
      <c r="D96" s="251"/>
      <c r="E96" s="251"/>
      <c r="F96" s="47">
        <f>SUM(F90:F95)</f>
        <v>35</v>
      </c>
      <c r="G96" s="47">
        <f>SUM(G90:G95)</f>
        <v>17.388535031847134</v>
      </c>
      <c r="H96" s="47">
        <f>SUM(H90:H95)</f>
        <v>52.388535031847134</v>
      </c>
      <c r="I96" s="130">
        <f>SUM(I90:I95)</f>
        <v>2.9</v>
      </c>
      <c r="J96" s="50"/>
      <c r="K96" s="130">
        <f>SUM(K94:K95)</f>
        <v>232</v>
      </c>
      <c r="L96" s="51"/>
      <c r="M96" s="52" t="s">
        <v>49</v>
      </c>
      <c r="N96" s="52"/>
      <c r="O96" s="53"/>
      <c r="P96" s="52">
        <f>SUM(P94:P95)</f>
        <v>1600</v>
      </c>
      <c r="Q96" s="54"/>
      <c r="R96" s="276" t="s">
        <v>49</v>
      </c>
      <c r="S96" s="277"/>
      <c r="T96" s="278"/>
      <c r="U96" s="55"/>
      <c r="V96" s="55"/>
      <c r="W96" s="55">
        <f>SUM(W94:W95)</f>
        <v>27</v>
      </c>
      <c r="X96" s="8"/>
      <c r="Y96" s="211" t="s">
        <v>49</v>
      </c>
      <c r="Z96" s="212"/>
      <c r="AA96" s="213"/>
      <c r="AB96" s="198"/>
      <c r="AC96" s="198"/>
      <c r="AD96" s="198">
        <f>SUM(AD94:AD95)</f>
        <v>156</v>
      </c>
    </row>
    <row r="97" spans="2:24" s="13" customFormat="1" ht="18" thickBot="1" x14ac:dyDescent="0.35">
      <c r="F97" s="8"/>
      <c r="G97" s="8"/>
      <c r="H97" s="8"/>
      <c r="I97" s="9"/>
      <c r="J97" s="10"/>
      <c r="K97" s="8"/>
      <c r="L97" s="8"/>
      <c r="M97" s="9"/>
      <c r="N97" s="9"/>
      <c r="O97" s="10"/>
      <c r="P97" s="8"/>
      <c r="Q97" s="8"/>
      <c r="R97" s="8"/>
      <c r="S97" s="8"/>
      <c r="U97" s="8"/>
      <c r="V97" s="8"/>
      <c r="W97" s="8"/>
      <c r="X97" s="8"/>
    </row>
    <row r="98" spans="2:24" s="13" customFormat="1" ht="33.75" customHeight="1" thickBot="1" x14ac:dyDescent="0.4">
      <c r="B98" s="279" t="s">
        <v>100</v>
      </c>
      <c r="C98" s="280"/>
      <c r="D98" s="280"/>
      <c r="E98" s="280"/>
      <c r="F98" s="280"/>
      <c r="G98" s="280"/>
      <c r="H98" s="280"/>
      <c r="I98" s="280"/>
      <c r="J98" s="280"/>
      <c r="K98" s="280"/>
      <c r="L98" s="280"/>
      <c r="M98" s="280"/>
      <c r="N98" s="280"/>
      <c r="O98" s="280"/>
      <c r="P98" s="280"/>
      <c r="Q98" s="280"/>
      <c r="R98" s="280"/>
      <c r="S98" s="280"/>
      <c r="T98" s="280"/>
      <c r="U98" s="280"/>
      <c r="V98" s="280"/>
      <c r="W98" s="281"/>
      <c r="X98" s="8"/>
    </row>
    <row r="99" spans="2:24" s="13" customFormat="1" ht="17.25" x14ac:dyDescent="0.3">
      <c r="F99" s="8"/>
      <c r="G99" s="8"/>
      <c r="H99" s="8"/>
      <c r="I99" s="9"/>
      <c r="J99" s="10"/>
      <c r="K99" s="8"/>
      <c r="L99" s="8"/>
      <c r="M99" s="9"/>
      <c r="N99" s="9"/>
      <c r="O99" s="10"/>
      <c r="P99" s="8"/>
      <c r="Q99" s="8"/>
      <c r="R99" s="8"/>
      <c r="S99" s="8"/>
      <c r="U99" s="8"/>
      <c r="V99" s="8"/>
      <c r="W99" s="8"/>
      <c r="X99" s="8"/>
    </row>
    <row r="100" spans="2:24" s="13" customFormat="1" ht="17.25" x14ac:dyDescent="0.3">
      <c r="F100" s="8"/>
      <c r="G100" s="8"/>
      <c r="H100" s="8"/>
      <c r="I100" s="9"/>
      <c r="J100" s="10"/>
      <c r="K100" s="8"/>
      <c r="L100" s="8"/>
      <c r="M100" s="9"/>
      <c r="N100" s="9"/>
      <c r="O100" s="10"/>
      <c r="P100" s="8"/>
      <c r="Q100" s="8"/>
      <c r="R100" s="8"/>
      <c r="S100" s="8"/>
      <c r="U100" s="8"/>
      <c r="V100" s="8"/>
      <c r="W100" s="8"/>
      <c r="X100" s="8"/>
    </row>
    <row r="101" spans="2:24" s="13" customFormat="1" ht="17.25" x14ac:dyDescent="0.3">
      <c r="F101" s="8"/>
      <c r="G101" s="8"/>
      <c r="H101" s="8"/>
      <c r="I101" s="9"/>
      <c r="J101" s="10"/>
      <c r="K101" s="8"/>
      <c r="L101" s="8"/>
      <c r="M101" s="9"/>
      <c r="N101" s="9"/>
      <c r="O101" s="10"/>
      <c r="P101" s="8"/>
      <c r="Q101" s="8"/>
      <c r="R101" s="8"/>
      <c r="S101" s="8"/>
      <c r="U101" s="8"/>
      <c r="V101" s="8"/>
      <c r="W101" s="8"/>
      <c r="X101" s="8"/>
    </row>
    <row r="102" spans="2:24" s="13" customFormat="1" ht="17.25" x14ac:dyDescent="0.3">
      <c r="F102" s="8"/>
      <c r="G102" s="8"/>
      <c r="H102" s="8"/>
      <c r="I102" s="9"/>
      <c r="J102" s="10"/>
      <c r="K102" s="8"/>
      <c r="L102" s="8"/>
      <c r="M102" s="9"/>
      <c r="N102" s="9"/>
      <c r="O102" s="10"/>
      <c r="P102" s="8"/>
      <c r="Q102" s="8"/>
      <c r="R102" s="8"/>
      <c r="S102" s="8"/>
      <c r="U102" s="8"/>
      <c r="V102" s="8"/>
      <c r="W102" s="8"/>
      <c r="X102" s="8"/>
    </row>
    <row r="103" spans="2:24" s="13" customFormat="1" ht="17.25" x14ac:dyDescent="0.3">
      <c r="F103" s="8"/>
      <c r="G103" s="8"/>
      <c r="H103" s="8"/>
      <c r="I103" s="9"/>
      <c r="J103" s="10"/>
      <c r="K103" s="8"/>
      <c r="L103" s="8"/>
      <c r="M103" s="9"/>
      <c r="N103" s="9"/>
      <c r="O103" s="10"/>
      <c r="P103" s="8"/>
      <c r="Q103" s="8"/>
      <c r="R103" s="8"/>
      <c r="S103" s="8"/>
      <c r="U103" s="8"/>
      <c r="V103" s="8"/>
      <c r="W103" s="8"/>
      <c r="X103" s="8"/>
    </row>
    <row r="104" spans="2:24" s="13" customFormat="1" ht="17.25" x14ac:dyDescent="0.3">
      <c r="F104" s="8"/>
      <c r="G104" s="8"/>
      <c r="H104" s="8"/>
      <c r="I104" s="9"/>
      <c r="J104" s="10"/>
      <c r="K104" s="8"/>
      <c r="L104" s="8"/>
      <c r="M104" s="9"/>
      <c r="N104" s="9"/>
      <c r="O104" s="10"/>
      <c r="P104" s="8"/>
      <c r="Q104" s="8"/>
      <c r="R104" s="8"/>
      <c r="S104" s="8"/>
      <c r="U104" s="8"/>
      <c r="V104" s="8"/>
      <c r="W104" s="8"/>
      <c r="X104" s="8"/>
    </row>
    <row r="105" spans="2:24" s="13" customFormat="1" ht="17.25" x14ac:dyDescent="0.3">
      <c r="F105" s="8"/>
      <c r="G105" s="8"/>
      <c r="H105" s="8"/>
      <c r="I105" s="9"/>
      <c r="J105" s="10"/>
      <c r="K105" s="8"/>
      <c r="L105" s="8"/>
      <c r="M105" s="9"/>
      <c r="N105" s="9"/>
      <c r="O105" s="10"/>
      <c r="P105" s="8"/>
      <c r="Q105" s="8"/>
      <c r="R105" s="8"/>
      <c r="S105" s="8"/>
      <c r="U105" s="8"/>
      <c r="V105" s="8"/>
      <c r="W105" s="8"/>
      <c r="X105" s="8"/>
    </row>
    <row r="106" spans="2:24" s="13" customFormat="1" ht="17.25" x14ac:dyDescent="0.3">
      <c r="F106" s="8"/>
      <c r="G106" s="8"/>
      <c r="H106" s="8"/>
      <c r="I106" s="9"/>
      <c r="J106" s="10"/>
      <c r="K106" s="8"/>
      <c r="L106" s="8"/>
      <c r="M106" s="9"/>
      <c r="N106" s="9"/>
      <c r="O106" s="10"/>
      <c r="P106" s="8"/>
      <c r="Q106" s="8"/>
      <c r="R106" s="8"/>
      <c r="S106" s="8"/>
      <c r="U106" s="8"/>
      <c r="V106" s="8"/>
      <c r="W106" s="8"/>
      <c r="X106" s="8"/>
    </row>
    <row r="107" spans="2:24" s="13" customFormat="1" ht="17.25" x14ac:dyDescent="0.3">
      <c r="F107" s="8"/>
      <c r="G107" s="8"/>
      <c r="H107" s="8"/>
      <c r="I107" s="9"/>
      <c r="J107" s="10"/>
      <c r="K107" s="8"/>
      <c r="L107" s="8"/>
      <c r="M107" s="9"/>
      <c r="N107" s="9"/>
      <c r="O107" s="10"/>
      <c r="P107" s="8"/>
      <c r="Q107" s="8"/>
      <c r="R107" s="8"/>
      <c r="S107" s="8"/>
      <c r="U107" s="8"/>
      <c r="V107" s="8"/>
      <c r="W107" s="8"/>
      <c r="X107" s="8"/>
    </row>
    <row r="108" spans="2:24" s="13" customFormat="1" ht="17.25" x14ac:dyDescent="0.3">
      <c r="F108" s="8"/>
      <c r="G108" s="8"/>
      <c r="H108" s="8"/>
      <c r="I108" s="9"/>
      <c r="J108" s="10"/>
      <c r="K108" s="8"/>
      <c r="L108" s="8"/>
      <c r="M108" s="9"/>
      <c r="N108" s="9"/>
      <c r="O108" s="10"/>
      <c r="P108" s="8"/>
      <c r="Q108" s="8"/>
      <c r="R108" s="8"/>
      <c r="S108" s="8"/>
      <c r="U108" s="8"/>
      <c r="V108" s="8"/>
      <c r="W108" s="8"/>
      <c r="X108" s="8"/>
    </row>
    <row r="109" spans="2:24" s="13" customFormat="1" ht="17.25" x14ac:dyDescent="0.3">
      <c r="F109" s="8"/>
      <c r="G109" s="8"/>
      <c r="H109" s="8"/>
      <c r="I109" s="9"/>
      <c r="J109" s="10"/>
      <c r="K109" s="8"/>
      <c r="L109" s="8"/>
      <c r="M109" s="9"/>
      <c r="N109" s="9"/>
      <c r="O109" s="10"/>
      <c r="P109" s="8"/>
      <c r="Q109" s="8"/>
      <c r="R109" s="8"/>
      <c r="S109" s="8"/>
      <c r="U109" s="8"/>
      <c r="V109" s="8"/>
      <c r="W109" s="8"/>
      <c r="X109" s="8"/>
    </row>
    <row r="110" spans="2:24" s="13" customFormat="1" ht="17.25" x14ac:dyDescent="0.3">
      <c r="F110" s="8"/>
      <c r="G110" s="8"/>
      <c r="H110" s="8"/>
      <c r="I110" s="9"/>
      <c r="J110" s="10"/>
      <c r="K110" s="8"/>
      <c r="L110" s="8"/>
      <c r="M110" s="9"/>
      <c r="N110" s="9"/>
      <c r="O110" s="10"/>
      <c r="P110" s="8"/>
      <c r="Q110" s="8"/>
      <c r="R110" s="8"/>
      <c r="S110" s="8"/>
      <c r="U110" s="8"/>
      <c r="V110" s="8"/>
      <c r="W110" s="8"/>
      <c r="X110" s="8"/>
    </row>
    <row r="111" spans="2:24" s="13" customFormat="1" ht="17.25" x14ac:dyDescent="0.3">
      <c r="F111" s="8"/>
      <c r="G111" s="8"/>
      <c r="H111" s="8"/>
      <c r="I111" s="9"/>
      <c r="J111" s="10"/>
      <c r="K111" s="8"/>
      <c r="L111" s="8"/>
      <c r="M111" s="9"/>
      <c r="N111" s="9"/>
      <c r="O111" s="10"/>
      <c r="P111" s="8"/>
      <c r="Q111" s="8"/>
      <c r="R111" s="8"/>
      <c r="S111" s="8"/>
      <c r="U111" s="8"/>
      <c r="V111" s="8"/>
      <c r="W111" s="8"/>
      <c r="X111" s="8"/>
    </row>
    <row r="112" spans="2:24" s="13" customFormat="1" ht="17.25" x14ac:dyDescent="0.3">
      <c r="F112" s="8"/>
      <c r="G112" s="8"/>
      <c r="H112" s="8"/>
      <c r="I112" s="9"/>
      <c r="J112" s="10"/>
      <c r="K112" s="8"/>
      <c r="L112" s="8"/>
      <c r="M112" s="9"/>
      <c r="N112" s="9"/>
      <c r="O112" s="10"/>
      <c r="P112" s="8"/>
      <c r="Q112" s="8"/>
      <c r="R112" s="8"/>
      <c r="S112" s="8"/>
      <c r="U112" s="8"/>
      <c r="V112" s="8"/>
      <c r="W112" s="8"/>
      <c r="X112" s="8"/>
    </row>
    <row r="113" spans="6:24" s="13" customFormat="1" ht="17.25" x14ac:dyDescent="0.3">
      <c r="F113" s="8"/>
      <c r="G113" s="8"/>
      <c r="H113" s="8"/>
      <c r="I113" s="9"/>
      <c r="J113" s="10"/>
      <c r="K113" s="8"/>
      <c r="L113" s="8"/>
      <c r="M113" s="9"/>
      <c r="N113" s="9"/>
      <c r="O113" s="10"/>
      <c r="P113" s="8"/>
      <c r="Q113" s="8"/>
      <c r="R113" s="8"/>
      <c r="S113" s="8"/>
      <c r="U113" s="8"/>
      <c r="V113" s="8"/>
      <c r="W113" s="8"/>
      <c r="X113" s="8"/>
    </row>
    <row r="114" spans="6:24" s="13" customFormat="1" ht="17.25" x14ac:dyDescent="0.3">
      <c r="F114" s="8"/>
      <c r="G114" s="8"/>
      <c r="H114" s="8"/>
      <c r="I114" s="9"/>
      <c r="J114" s="10"/>
      <c r="K114" s="8"/>
      <c r="L114" s="8"/>
      <c r="M114" s="9"/>
      <c r="N114" s="9"/>
      <c r="O114" s="10"/>
      <c r="P114" s="8"/>
      <c r="Q114" s="8"/>
      <c r="R114" s="8"/>
      <c r="S114" s="8"/>
      <c r="U114" s="8"/>
      <c r="V114" s="8"/>
      <c r="W114" s="8"/>
      <c r="X114" s="8"/>
    </row>
    <row r="115" spans="6:24" s="13" customFormat="1" ht="17.25" x14ac:dyDescent="0.3">
      <c r="F115" s="8"/>
      <c r="G115" s="8"/>
      <c r="H115" s="8"/>
      <c r="I115" s="9"/>
      <c r="J115" s="10"/>
      <c r="K115" s="8"/>
      <c r="L115" s="8"/>
      <c r="M115" s="9"/>
      <c r="N115" s="9"/>
      <c r="O115" s="10"/>
      <c r="P115" s="8"/>
      <c r="Q115" s="8"/>
      <c r="R115" s="8"/>
      <c r="S115" s="8"/>
      <c r="U115" s="8"/>
      <c r="V115" s="8"/>
      <c r="W115" s="8"/>
      <c r="X115" s="8"/>
    </row>
    <row r="116" spans="6:24" s="13" customFormat="1" ht="17.25" x14ac:dyDescent="0.3">
      <c r="F116" s="8"/>
      <c r="G116" s="8"/>
      <c r="H116" s="8"/>
      <c r="I116" s="9"/>
      <c r="J116" s="10"/>
      <c r="K116" s="8"/>
      <c r="L116" s="8"/>
      <c r="M116" s="9"/>
      <c r="N116" s="9"/>
      <c r="O116" s="10"/>
      <c r="P116" s="8"/>
      <c r="Q116" s="8"/>
      <c r="R116" s="8"/>
      <c r="S116" s="8"/>
      <c r="U116" s="8"/>
      <c r="V116" s="8"/>
      <c r="W116" s="8"/>
      <c r="X116" s="8"/>
    </row>
    <row r="117" spans="6:24" s="13" customFormat="1" ht="17.25" x14ac:dyDescent="0.3">
      <c r="F117" s="8"/>
      <c r="G117" s="8"/>
      <c r="H117" s="8"/>
      <c r="I117" s="9"/>
      <c r="J117" s="10"/>
      <c r="K117" s="8"/>
      <c r="L117" s="8"/>
      <c r="M117" s="9"/>
      <c r="N117" s="9"/>
      <c r="O117" s="10"/>
      <c r="P117" s="8"/>
      <c r="Q117" s="8"/>
      <c r="R117" s="8"/>
      <c r="S117" s="8"/>
      <c r="U117" s="8"/>
      <c r="V117" s="8"/>
      <c r="W117" s="8"/>
      <c r="X117" s="8"/>
    </row>
    <row r="118" spans="6:24" s="13" customFormat="1" ht="17.25" x14ac:dyDescent="0.3">
      <c r="F118" s="8"/>
      <c r="G118" s="8"/>
      <c r="H118" s="8"/>
      <c r="I118" s="9"/>
      <c r="J118" s="10"/>
      <c r="K118" s="8"/>
      <c r="L118" s="8"/>
      <c r="M118" s="9"/>
      <c r="N118" s="9"/>
      <c r="O118" s="10"/>
      <c r="P118" s="8"/>
      <c r="Q118" s="8"/>
      <c r="R118" s="8"/>
      <c r="S118" s="8"/>
      <c r="U118" s="8"/>
      <c r="V118" s="8"/>
      <c r="W118" s="8"/>
      <c r="X118" s="8"/>
    </row>
    <row r="119" spans="6:24" s="13" customFormat="1" ht="17.25" x14ac:dyDescent="0.3">
      <c r="F119" s="8"/>
      <c r="G119" s="8"/>
      <c r="H119" s="8"/>
      <c r="I119" s="9"/>
      <c r="J119" s="10"/>
      <c r="K119" s="8"/>
      <c r="L119" s="8"/>
      <c r="M119" s="9"/>
      <c r="N119" s="9"/>
      <c r="O119" s="10"/>
      <c r="P119" s="8"/>
      <c r="Q119" s="8"/>
      <c r="R119" s="8"/>
      <c r="S119" s="8"/>
      <c r="U119" s="8"/>
      <c r="V119" s="8"/>
      <c r="W119" s="8"/>
      <c r="X119" s="8"/>
    </row>
    <row r="120" spans="6:24" s="13" customFormat="1" ht="17.25" x14ac:dyDescent="0.3">
      <c r="F120" s="8"/>
      <c r="G120" s="8"/>
      <c r="H120" s="8"/>
      <c r="I120" s="9"/>
      <c r="J120" s="10"/>
      <c r="K120" s="8"/>
      <c r="L120" s="8"/>
      <c r="M120" s="9"/>
      <c r="N120" s="9"/>
      <c r="O120" s="10"/>
      <c r="P120" s="8"/>
      <c r="Q120" s="8"/>
      <c r="R120" s="8"/>
      <c r="S120" s="8"/>
      <c r="U120" s="8"/>
      <c r="V120" s="8"/>
      <c r="W120" s="8"/>
      <c r="X120" s="8"/>
    </row>
    <row r="121" spans="6:24" s="13" customFormat="1" ht="17.25" x14ac:dyDescent="0.3">
      <c r="F121" s="8"/>
      <c r="G121" s="8"/>
      <c r="H121" s="8"/>
      <c r="I121" s="9"/>
      <c r="J121" s="10"/>
      <c r="K121" s="8"/>
      <c r="L121" s="8"/>
      <c r="M121" s="9"/>
      <c r="N121" s="9"/>
      <c r="O121" s="10"/>
      <c r="P121" s="8"/>
      <c r="Q121" s="8"/>
      <c r="R121" s="8"/>
      <c r="S121" s="8"/>
      <c r="U121" s="8"/>
      <c r="V121" s="8"/>
      <c r="W121" s="8"/>
      <c r="X121" s="8"/>
    </row>
    <row r="122" spans="6:24" s="13" customFormat="1" ht="17.25" x14ac:dyDescent="0.3">
      <c r="F122" s="8"/>
      <c r="G122" s="8"/>
      <c r="H122" s="8"/>
      <c r="I122" s="9"/>
      <c r="J122" s="10"/>
      <c r="K122" s="8"/>
      <c r="L122" s="8"/>
      <c r="M122" s="9"/>
      <c r="N122" s="9"/>
      <c r="O122" s="10"/>
      <c r="P122" s="8"/>
      <c r="Q122" s="8"/>
      <c r="R122" s="8"/>
      <c r="S122" s="8"/>
      <c r="U122" s="8"/>
      <c r="V122" s="8"/>
      <c r="W122" s="8"/>
      <c r="X122" s="8"/>
    </row>
    <row r="123" spans="6:24" s="13" customFormat="1" ht="17.25" x14ac:dyDescent="0.3">
      <c r="F123" s="8"/>
      <c r="G123" s="8"/>
      <c r="H123" s="8"/>
      <c r="I123" s="9"/>
      <c r="J123" s="10"/>
      <c r="K123" s="8"/>
      <c r="L123" s="8"/>
      <c r="M123" s="9"/>
      <c r="N123" s="9"/>
      <c r="O123" s="10"/>
      <c r="P123" s="8"/>
      <c r="Q123" s="8"/>
      <c r="R123" s="8"/>
      <c r="S123" s="8"/>
      <c r="U123" s="8"/>
      <c r="V123" s="8"/>
      <c r="W123" s="8"/>
      <c r="X123" s="8"/>
    </row>
    <row r="124" spans="6:24" s="13" customFormat="1" ht="17.25" x14ac:dyDescent="0.3">
      <c r="F124" s="8"/>
      <c r="G124" s="8"/>
      <c r="H124" s="8"/>
      <c r="I124" s="9"/>
      <c r="J124" s="10"/>
      <c r="K124" s="8"/>
      <c r="L124" s="8"/>
      <c r="M124" s="9"/>
      <c r="N124" s="9"/>
      <c r="O124" s="10"/>
      <c r="P124" s="8"/>
      <c r="Q124" s="8"/>
      <c r="R124" s="8"/>
      <c r="S124" s="8"/>
      <c r="U124" s="8"/>
      <c r="V124" s="8"/>
      <c r="W124" s="8"/>
      <c r="X124" s="8"/>
    </row>
    <row r="125" spans="6:24" s="13" customFormat="1" ht="17.25" x14ac:dyDescent="0.3">
      <c r="F125" s="8"/>
      <c r="G125" s="8"/>
      <c r="H125" s="8"/>
      <c r="I125" s="9"/>
      <c r="J125" s="10"/>
      <c r="K125" s="8"/>
      <c r="L125" s="8"/>
      <c r="M125" s="9"/>
      <c r="N125" s="9"/>
      <c r="O125" s="10"/>
      <c r="P125" s="8"/>
      <c r="Q125" s="8"/>
      <c r="R125" s="8"/>
      <c r="S125" s="8"/>
      <c r="U125" s="8"/>
      <c r="V125" s="8"/>
      <c r="W125" s="8"/>
      <c r="X125" s="8"/>
    </row>
    <row r="126" spans="6:24" s="13" customFormat="1" ht="17.25" x14ac:dyDescent="0.3">
      <c r="F126" s="8"/>
      <c r="G126" s="8"/>
      <c r="H126" s="8"/>
      <c r="I126" s="9"/>
      <c r="J126" s="10"/>
      <c r="K126" s="8"/>
      <c r="L126" s="8"/>
      <c r="M126" s="9"/>
      <c r="N126" s="9"/>
      <c r="O126" s="10"/>
      <c r="P126" s="8"/>
      <c r="Q126" s="8"/>
      <c r="R126" s="8"/>
      <c r="S126" s="8"/>
      <c r="U126" s="8"/>
      <c r="V126" s="8"/>
      <c r="W126" s="8"/>
      <c r="X126" s="8"/>
    </row>
    <row r="127" spans="6:24" s="13" customFormat="1" ht="17.25" x14ac:dyDescent="0.3">
      <c r="F127" s="8"/>
      <c r="G127" s="8"/>
      <c r="H127" s="8"/>
      <c r="I127" s="9"/>
      <c r="J127" s="10"/>
      <c r="K127" s="8"/>
      <c r="L127" s="8"/>
      <c r="M127" s="9"/>
      <c r="N127" s="9"/>
      <c r="O127" s="10"/>
      <c r="P127" s="8"/>
      <c r="Q127" s="8"/>
      <c r="R127" s="8"/>
      <c r="S127" s="8"/>
      <c r="U127" s="8"/>
      <c r="V127" s="8"/>
      <c r="W127" s="8"/>
      <c r="X127" s="8"/>
    </row>
    <row r="128" spans="6:24" s="13" customFormat="1" ht="17.25" x14ac:dyDescent="0.3">
      <c r="F128" s="8"/>
      <c r="G128" s="8"/>
      <c r="H128" s="8"/>
      <c r="I128" s="9"/>
      <c r="J128" s="10"/>
      <c r="K128" s="8"/>
      <c r="L128" s="8"/>
      <c r="M128" s="9"/>
      <c r="N128" s="9"/>
      <c r="O128" s="10"/>
      <c r="P128" s="8"/>
      <c r="Q128" s="8"/>
      <c r="R128" s="8"/>
      <c r="S128" s="8"/>
      <c r="U128" s="8"/>
      <c r="V128" s="8"/>
      <c r="W128" s="8"/>
      <c r="X128" s="8"/>
    </row>
    <row r="129" spans="6:24" s="13" customFormat="1" ht="17.25" x14ac:dyDescent="0.3">
      <c r="F129" s="8"/>
      <c r="G129" s="8"/>
      <c r="H129" s="8"/>
      <c r="I129" s="9"/>
      <c r="J129" s="10"/>
      <c r="K129" s="8"/>
      <c r="L129" s="8"/>
      <c r="M129" s="9"/>
      <c r="N129" s="9"/>
      <c r="O129" s="10"/>
      <c r="P129" s="8"/>
      <c r="Q129" s="8"/>
      <c r="R129" s="8"/>
      <c r="S129" s="8"/>
      <c r="U129" s="8"/>
      <c r="V129" s="8"/>
      <c r="W129" s="8"/>
      <c r="X129" s="8"/>
    </row>
    <row r="130" spans="6:24" s="13" customFormat="1" ht="17.25" x14ac:dyDescent="0.3">
      <c r="F130" s="8"/>
      <c r="G130" s="8"/>
      <c r="H130" s="8"/>
      <c r="I130" s="9"/>
      <c r="J130" s="10"/>
      <c r="K130" s="8"/>
      <c r="L130" s="8"/>
      <c r="M130" s="9"/>
      <c r="N130" s="9"/>
      <c r="O130" s="10"/>
      <c r="P130" s="8"/>
      <c r="Q130" s="8"/>
      <c r="R130" s="8"/>
      <c r="S130" s="8"/>
      <c r="U130" s="8"/>
      <c r="V130" s="8"/>
      <c r="W130" s="8"/>
      <c r="X130" s="8"/>
    </row>
    <row r="131" spans="6:24" s="13" customFormat="1" ht="17.25" x14ac:dyDescent="0.3">
      <c r="F131" s="8"/>
      <c r="G131" s="8"/>
      <c r="H131" s="8"/>
      <c r="I131" s="9"/>
      <c r="J131" s="10"/>
      <c r="K131" s="8"/>
      <c r="L131" s="8"/>
      <c r="M131" s="9"/>
      <c r="N131" s="9"/>
      <c r="O131" s="10"/>
      <c r="P131" s="8"/>
      <c r="Q131" s="8"/>
      <c r="R131" s="8"/>
      <c r="S131" s="8"/>
      <c r="U131" s="8"/>
      <c r="V131" s="8"/>
      <c r="W131" s="8"/>
      <c r="X131" s="8"/>
    </row>
    <row r="132" spans="6:24" s="13" customFormat="1" ht="17.25" x14ac:dyDescent="0.3">
      <c r="F132" s="8"/>
      <c r="G132" s="8"/>
      <c r="H132" s="8"/>
      <c r="I132" s="9"/>
      <c r="J132" s="10"/>
      <c r="K132" s="8"/>
      <c r="L132" s="8"/>
      <c r="M132" s="9"/>
      <c r="N132" s="9"/>
      <c r="O132" s="10"/>
      <c r="P132" s="8"/>
      <c r="Q132" s="8"/>
      <c r="R132" s="8"/>
      <c r="S132" s="8"/>
      <c r="U132" s="8"/>
      <c r="V132" s="8"/>
      <c r="W132" s="8"/>
      <c r="X132" s="8"/>
    </row>
    <row r="133" spans="6:24" s="13" customFormat="1" ht="17.25" x14ac:dyDescent="0.3">
      <c r="F133" s="8"/>
      <c r="G133" s="8"/>
      <c r="H133" s="8"/>
      <c r="I133" s="9"/>
      <c r="J133" s="10"/>
      <c r="K133" s="8"/>
      <c r="L133" s="8"/>
      <c r="M133" s="9"/>
      <c r="N133" s="9"/>
      <c r="O133" s="10"/>
      <c r="P133" s="8"/>
      <c r="Q133" s="8"/>
      <c r="R133" s="8"/>
      <c r="S133" s="8"/>
      <c r="U133" s="8"/>
      <c r="V133" s="8"/>
      <c r="W133" s="8"/>
      <c r="X133" s="8"/>
    </row>
    <row r="134" spans="6:24" s="13" customFormat="1" ht="17.25" x14ac:dyDescent="0.3">
      <c r="F134" s="8"/>
      <c r="G134" s="8"/>
      <c r="H134" s="8"/>
      <c r="I134" s="9"/>
      <c r="J134" s="10"/>
      <c r="K134" s="8"/>
      <c r="L134" s="8"/>
      <c r="M134" s="9"/>
      <c r="N134" s="9"/>
      <c r="O134" s="10"/>
      <c r="P134" s="8"/>
      <c r="Q134" s="8"/>
      <c r="R134" s="8"/>
      <c r="S134" s="8"/>
      <c r="U134" s="8"/>
      <c r="V134" s="8"/>
      <c r="W134" s="8"/>
      <c r="X134" s="8"/>
    </row>
    <row r="135" spans="6:24" s="13" customFormat="1" ht="17.25" x14ac:dyDescent="0.3">
      <c r="F135" s="8"/>
      <c r="G135" s="8"/>
      <c r="H135" s="8"/>
      <c r="I135" s="9"/>
      <c r="J135" s="10"/>
      <c r="K135" s="8"/>
      <c r="L135" s="8"/>
      <c r="M135" s="9"/>
      <c r="N135" s="9"/>
      <c r="O135" s="10"/>
      <c r="P135" s="8"/>
      <c r="Q135" s="8"/>
      <c r="R135" s="8"/>
      <c r="S135" s="8"/>
      <c r="U135" s="8"/>
      <c r="V135" s="8"/>
      <c r="W135" s="8"/>
      <c r="X135" s="8"/>
    </row>
    <row r="136" spans="6:24" s="13" customFormat="1" ht="17.25" x14ac:dyDescent="0.3">
      <c r="F136" s="8"/>
      <c r="G136" s="8"/>
      <c r="H136" s="8"/>
      <c r="I136" s="9"/>
      <c r="J136" s="10"/>
      <c r="K136" s="8"/>
      <c r="L136" s="8"/>
      <c r="M136" s="9"/>
      <c r="N136" s="9"/>
      <c r="O136" s="10"/>
      <c r="P136" s="8"/>
      <c r="Q136" s="8"/>
      <c r="R136" s="8"/>
      <c r="S136" s="8"/>
      <c r="U136" s="8"/>
      <c r="V136" s="8"/>
      <c r="W136" s="8"/>
      <c r="X136" s="8"/>
    </row>
    <row r="137" spans="6:24" s="13" customFormat="1" ht="17.25" x14ac:dyDescent="0.3">
      <c r="F137" s="8"/>
      <c r="G137" s="8"/>
      <c r="H137" s="8"/>
      <c r="I137" s="9"/>
      <c r="J137" s="10"/>
      <c r="K137" s="8"/>
      <c r="L137" s="8"/>
      <c r="M137" s="9"/>
      <c r="N137" s="9"/>
      <c r="O137" s="10"/>
      <c r="P137" s="8"/>
      <c r="Q137" s="8"/>
      <c r="R137" s="8"/>
      <c r="S137" s="8"/>
      <c r="U137" s="8"/>
      <c r="V137" s="8"/>
      <c r="W137" s="8"/>
      <c r="X137" s="8"/>
    </row>
    <row r="138" spans="6:24" s="13" customFormat="1" ht="17.25" x14ac:dyDescent="0.3">
      <c r="F138" s="8"/>
      <c r="G138" s="8"/>
      <c r="H138" s="8"/>
      <c r="I138" s="9"/>
      <c r="J138" s="10"/>
      <c r="K138" s="8"/>
      <c r="L138" s="8"/>
      <c r="M138" s="9"/>
      <c r="N138" s="9"/>
      <c r="O138" s="10"/>
      <c r="P138" s="8"/>
      <c r="Q138" s="8"/>
      <c r="R138" s="8"/>
      <c r="S138" s="8"/>
      <c r="U138" s="8"/>
      <c r="V138" s="8"/>
      <c r="W138" s="8"/>
      <c r="X138" s="8"/>
    </row>
    <row r="139" spans="6:24" s="13" customFormat="1" ht="17.25" x14ac:dyDescent="0.3">
      <c r="F139" s="8"/>
      <c r="G139" s="8"/>
      <c r="H139" s="8"/>
      <c r="I139" s="9"/>
      <c r="J139" s="10"/>
      <c r="K139" s="8"/>
      <c r="L139" s="8"/>
      <c r="M139" s="9"/>
      <c r="N139" s="9"/>
      <c r="O139" s="10"/>
      <c r="P139" s="8"/>
      <c r="Q139" s="8"/>
      <c r="R139" s="8"/>
      <c r="S139" s="8"/>
      <c r="U139" s="8"/>
      <c r="V139" s="8"/>
      <c r="W139" s="8"/>
      <c r="X139" s="8"/>
    </row>
    <row r="140" spans="6:24" s="13" customFormat="1" ht="17.25" x14ac:dyDescent="0.3">
      <c r="F140" s="8"/>
      <c r="G140" s="8"/>
      <c r="H140" s="8"/>
      <c r="I140" s="9"/>
      <c r="J140" s="10"/>
      <c r="K140" s="8"/>
      <c r="L140" s="8"/>
      <c r="M140" s="9"/>
      <c r="N140" s="9"/>
      <c r="O140" s="10"/>
      <c r="P140" s="8"/>
      <c r="Q140" s="8"/>
      <c r="R140" s="8"/>
      <c r="S140" s="8"/>
      <c r="U140" s="8"/>
      <c r="V140" s="8"/>
      <c r="W140" s="8"/>
      <c r="X140" s="8"/>
    </row>
    <row r="141" spans="6:24" s="13" customFormat="1" ht="17.25" x14ac:dyDescent="0.3">
      <c r="F141" s="8"/>
      <c r="G141" s="8"/>
      <c r="H141" s="8"/>
      <c r="I141" s="9"/>
      <c r="J141" s="10"/>
      <c r="K141" s="8"/>
      <c r="L141" s="8"/>
      <c r="M141" s="9"/>
      <c r="N141" s="9"/>
      <c r="O141" s="10"/>
      <c r="P141" s="8"/>
      <c r="Q141" s="8"/>
      <c r="R141" s="8"/>
      <c r="S141" s="8"/>
      <c r="U141" s="8"/>
      <c r="V141" s="8"/>
      <c r="W141" s="8"/>
      <c r="X141" s="8"/>
    </row>
    <row r="142" spans="6:24" s="13" customFormat="1" ht="17.25" x14ac:dyDescent="0.3">
      <c r="F142" s="8"/>
      <c r="G142" s="8"/>
      <c r="H142" s="8"/>
      <c r="I142" s="9"/>
      <c r="J142" s="10"/>
      <c r="K142" s="8"/>
      <c r="L142" s="8"/>
      <c r="M142" s="9"/>
      <c r="N142" s="9"/>
      <c r="O142" s="10"/>
      <c r="P142" s="8"/>
      <c r="Q142" s="8"/>
      <c r="R142" s="8"/>
      <c r="S142" s="8"/>
      <c r="U142" s="8"/>
      <c r="V142" s="8"/>
      <c r="W142" s="8"/>
      <c r="X142" s="8"/>
    </row>
    <row r="143" spans="6:24" s="13" customFormat="1" ht="17.25" x14ac:dyDescent="0.3">
      <c r="F143" s="8"/>
      <c r="G143" s="8"/>
      <c r="H143" s="8"/>
      <c r="I143" s="9"/>
      <c r="J143" s="10"/>
      <c r="K143" s="8"/>
      <c r="L143" s="8"/>
      <c r="M143" s="9"/>
      <c r="N143" s="9"/>
      <c r="O143" s="10"/>
      <c r="P143" s="8"/>
      <c r="Q143" s="8"/>
      <c r="R143" s="8"/>
      <c r="S143" s="8"/>
      <c r="U143" s="8"/>
      <c r="V143" s="8"/>
      <c r="W143" s="8"/>
      <c r="X143" s="8"/>
    </row>
    <row r="144" spans="6:24" s="13" customFormat="1" ht="17.25" x14ac:dyDescent="0.3">
      <c r="F144" s="8"/>
      <c r="G144" s="8"/>
      <c r="H144" s="8"/>
      <c r="I144" s="9"/>
      <c r="J144" s="10"/>
      <c r="K144" s="8"/>
      <c r="L144" s="8"/>
      <c r="M144" s="9"/>
      <c r="N144" s="9"/>
      <c r="O144" s="10"/>
      <c r="P144" s="8"/>
      <c r="Q144" s="8"/>
      <c r="R144" s="8"/>
      <c r="S144" s="8"/>
      <c r="U144" s="8"/>
      <c r="V144" s="8"/>
      <c r="W144" s="8"/>
      <c r="X144" s="8"/>
    </row>
    <row r="145" spans="6:24" s="13" customFormat="1" ht="17.25" x14ac:dyDescent="0.3">
      <c r="F145" s="8"/>
      <c r="G145" s="8"/>
      <c r="H145" s="8"/>
      <c r="I145" s="9"/>
      <c r="J145" s="10"/>
      <c r="K145" s="8"/>
      <c r="L145" s="8"/>
      <c r="M145" s="9"/>
      <c r="N145" s="9"/>
      <c r="O145" s="10"/>
      <c r="P145" s="8"/>
      <c r="Q145" s="8"/>
      <c r="R145" s="8"/>
      <c r="S145" s="8"/>
      <c r="U145" s="8"/>
      <c r="V145" s="8"/>
      <c r="W145" s="8"/>
      <c r="X145" s="8"/>
    </row>
    <row r="146" spans="6:24" s="13" customFormat="1" ht="17.25" x14ac:dyDescent="0.3">
      <c r="F146" s="8"/>
      <c r="G146" s="8"/>
      <c r="H146" s="8"/>
      <c r="I146" s="9"/>
      <c r="J146" s="10"/>
      <c r="K146" s="8"/>
      <c r="L146" s="8"/>
      <c r="M146" s="9"/>
      <c r="N146" s="9"/>
      <c r="O146" s="10"/>
      <c r="P146" s="8"/>
      <c r="Q146" s="8"/>
      <c r="R146" s="8"/>
      <c r="S146" s="8"/>
      <c r="U146" s="8"/>
      <c r="V146" s="8"/>
      <c r="W146" s="8"/>
      <c r="X146" s="8"/>
    </row>
    <row r="147" spans="6:24" s="13" customFormat="1" ht="17.25" x14ac:dyDescent="0.3">
      <c r="F147" s="8"/>
      <c r="G147" s="8"/>
      <c r="H147" s="8"/>
      <c r="I147" s="9"/>
      <c r="J147" s="10"/>
      <c r="K147" s="8"/>
      <c r="L147" s="8"/>
      <c r="M147" s="9"/>
      <c r="N147" s="9"/>
      <c r="O147" s="10"/>
      <c r="P147" s="8"/>
      <c r="Q147" s="8"/>
      <c r="R147" s="8"/>
      <c r="S147" s="8"/>
      <c r="U147" s="8"/>
      <c r="V147" s="8"/>
      <c r="W147" s="8"/>
      <c r="X147" s="8"/>
    </row>
    <row r="148" spans="6:24" s="13" customFormat="1" ht="17.25" x14ac:dyDescent="0.3">
      <c r="F148" s="8"/>
      <c r="G148" s="8"/>
      <c r="H148" s="8"/>
      <c r="I148" s="9"/>
      <c r="J148" s="10"/>
      <c r="K148" s="8"/>
      <c r="L148" s="8"/>
      <c r="M148" s="9"/>
      <c r="N148" s="9"/>
      <c r="O148" s="10"/>
      <c r="P148" s="8"/>
      <c r="Q148" s="8"/>
      <c r="R148" s="8"/>
      <c r="S148" s="8"/>
      <c r="U148" s="8"/>
      <c r="V148" s="8"/>
      <c r="W148" s="8"/>
      <c r="X148" s="8"/>
    </row>
    <row r="149" spans="6:24" s="13" customFormat="1" ht="17.25" x14ac:dyDescent="0.3">
      <c r="F149" s="8"/>
      <c r="G149" s="8"/>
      <c r="H149" s="8"/>
      <c r="I149" s="9"/>
      <c r="J149" s="10"/>
      <c r="K149" s="8"/>
      <c r="L149" s="8"/>
      <c r="M149" s="9"/>
      <c r="N149" s="9"/>
      <c r="O149" s="10"/>
      <c r="P149" s="8"/>
      <c r="Q149" s="8"/>
      <c r="R149" s="8"/>
      <c r="S149" s="8"/>
      <c r="U149" s="8"/>
      <c r="V149" s="8"/>
      <c r="W149" s="8"/>
      <c r="X149" s="8"/>
    </row>
    <row r="150" spans="6:24" s="13" customFormat="1" ht="17.25" x14ac:dyDescent="0.3">
      <c r="F150" s="8"/>
      <c r="G150" s="8"/>
      <c r="H150" s="8"/>
      <c r="I150" s="9"/>
      <c r="J150" s="10"/>
      <c r="K150" s="8"/>
      <c r="L150" s="8"/>
      <c r="M150" s="9"/>
      <c r="N150" s="9"/>
      <c r="O150" s="10"/>
      <c r="P150" s="8"/>
      <c r="Q150" s="8"/>
      <c r="R150" s="8"/>
      <c r="S150" s="8"/>
      <c r="U150" s="8"/>
      <c r="V150" s="8"/>
      <c r="W150" s="8"/>
      <c r="X150" s="8"/>
    </row>
    <row r="151" spans="6:24" s="13" customFormat="1" ht="17.25" x14ac:dyDescent="0.3">
      <c r="F151" s="8"/>
      <c r="G151" s="8"/>
      <c r="H151" s="8"/>
      <c r="I151" s="9"/>
      <c r="J151" s="10"/>
      <c r="K151" s="8"/>
      <c r="L151" s="8"/>
      <c r="M151" s="9"/>
      <c r="N151" s="9"/>
      <c r="O151" s="10"/>
      <c r="P151" s="8"/>
      <c r="Q151" s="8"/>
      <c r="R151" s="8"/>
      <c r="S151" s="8"/>
      <c r="U151" s="8"/>
      <c r="V151" s="8"/>
      <c r="W151" s="8"/>
      <c r="X151" s="8"/>
    </row>
    <row r="152" spans="6:24" s="13" customFormat="1" ht="17.25" x14ac:dyDescent="0.3">
      <c r="F152" s="8"/>
      <c r="G152" s="8"/>
      <c r="H152" s="8"/>
      <c r="I152" s="9"/>
      <c r="J152" s="10"/>
      <c r="K152" s="8"/>
      <c r="L152" s="8"/>
      <c r="M152" s="9"/>
      <c r="N152" s="9"/>
      <c r="O152" s="10"/>
      <c r="P152" s="8"/>
      <c r="Q152" s="8"/>
      <c r="R152" s="8"/>
      <c r="S152" s="8"/>
      <c r="U152" s="8"/>
      <c r="V152" s="8"/>
      <c r="W152" s="8"/>
      <c r="X152" s="8"/>
    </row>
    <row r="153" spans="6:24" s="13" customFormat="1" ht="17.25" x14ac:dyDescent="0.3">
      <c r="F153" s="8"/>
      <c r="G153" s="8"/>
      <c r="H153" s="8"/>
      <c r="I153" s="9"/>
      <c r="J153" s="10"/>
      <c r="K153" s="8"/>
      <c r="L153" s="8"/>
      <c r="M153" s="9"/>
      <c r="N153" s="9"/>
      <c r="O153" s="10"/>
      <c r="P153" s="8"/>
      <c r="Q153" s="8"/>
      <c r="R153" s="8"/>
      <c r="S153" s="8"/>
      <c r="U153" s="8"/>
      <c r="V153" s="8"/>
      <c r="W153" s="8"/>
      <c r="X153" s="8"/>
    </row>
    <row r="154" spans="6:24" s="13" customFormat="1" ht="17.25" x14ac:dyDescent="0.3">
      <c r="F154" s="8"/>
      <c r="G154" s="8"/>
      <c r="H154" s="8"/>
      <c r="I154" s="9"/>
      <c r="J154" s="10"/>
      <c r="K154" s="8"/>
      <c r="L154" s="8"/>
      <c r="M154" s="9"/>
      <c r="N154" s="9"/>
      <c r="O154" s="10"/>
      <c r="P154" s="8"/>
      <c r="Q154" s="8"/>
      <c r="R154" s="8"/>
      <c r="S154" s="8"/>
      <c r="U154" s="8"/>
      <c r="V154" s="8"/>
      <c r="W154" s="8"/>
      <c r="X154" s="8"/>
    </row>
    <row r="155" spans="6:24" s="13" customFormat="1" ht="17.25" x14ac:dyDescent="0.3">
      <c r="F155" s="8"/>
      <c r="G155" s="8"/>
      <c r="H155" s="8"/>
      <c r="I155" s="9"/>
      <c r="J155" s="10"/>
      <c r="K155" s="8"/>
      <c r="L155" s="8"/>
      <c r="M155" s="9"/>
      <c r="N155" s="9"/>
      <c r="O155" s="10"/>
      <c r="P155" s="8"/>
      <c r="Q155" s="8"/>
      <c r="R155" s="8"/>
      <c r="S155" s="8"/>
      <c r="U155" s="8"/>
      <c r="V155" s="8"/>
      <c r="W155" s="8"/>
      <c r="X155" s="8"/>
    </row>
    <row r="156" spans="6:24" s="13" customFormat="1" ht="17.25" x14ac:dyDescent="0.3">
      <c r="F156" s="8"/>
      <c r="G156" s="8"/>
      <c r="H156" s="8"/>
      <c r="I156" s="9"/>
      <c r="J156" s="10"/>
      <c r="K156" s="8"/>
      <c r="L156" s="8"/>
      <c r="M156" s="9"/>
      <c r="N156" s="9"/>
      <c r="O156" s="10"/>
      <c r="P156" s="8"/>
      <c r="Q156" s="8"/>
      <c r="R156" s="8"/>
      <c r="S156" s="8"/>
      <c r="U156" s="8"/>
      <c r="V156" s="8"/>
      <c r="W156" s="8"/>
      <c r="X156" s="8"/>
    </row>
    <row r="157" spans="6:24" s="13" customFormat="1" ht="17.25" x14ac:dyDescent="0.3">
      <c r="F157" s="8"/>
      <c r="G157" s="8"/>
      <c r="H157" s="8"/>
      <c r="I157" s="9"/>
      <c r="J157" s="10"/>
      <c r="K157" s="8"/>
      <c r="L157" s="8"/>
      <c r="M157" s="9"/>
      <c r="N157" s="9"/>
      <c r="O157" s="10"/>
      <c r="P157" s="8"/>
      <c r="Q157" s="8"/>
      <c r="R157" s="8"/>
      <c r="S157" s="8"/>
      <c r="U157" s="8"/>
      <c r="V157" s="8"/>
      <c r="W157" s="8"/>
      <c r="X157" s="8"/>
    </row>
    <row r="158" spans="6:24" s="13" customFormat="1" ht="17.25" x14ac:dyDescent="0.3">
      <c r="F158" s="8"/>
      <c r="G158" s="8"/>
      <c r="H158" s="8"/>
      <c r="I158" s="9"/>
      <c r="J158" s="10"/>
      <c r="K158" s="8"/>
      <c r="L158" s="8"/>
      <c r="M158" s="9"/>
      <c r="N158" s="9"/>
      <c r="O158" s="10"/>
      <c r="P158" s="8"/>
      <c r="Q158" s="8"/>
      <c r="R158" s="8"/>
      <c r="S158" s="8"/>
      <c r="U158" s="8"/>
      <c r="V158" s="8"/>
      <c r="W158" s="8"/>
      <c r="X158" s="8"/>
    </row>
    <row r="159" spans="6:24" s="7" customFormat="1" ht="15.75" x14ac:dyDescent="0.25">
      <c r="F159" s="4"/>
      <c r="G159" s="4"/>
      <c r="H159" s="4"/>
      <c r="I159" s="5"/>
      <c r="J159" s="6"/>
      <c r="K159" s="4"/>
      <c r="L159" s="4"/>
      <c r="M159" s="5"/>
      <c r="N159" s="5"/>
      <c r="O159" s="6"/>
      <c r="P159" s="4"/>
      <c r="Q159" s="4"/>
      <c r="R159" s="4"/>
      <c r="S159" s="4"/>
      <c r="U159" s="4"/>
      <c r="V159" s="4"/>
      <c r="W159" s="4"/>
      <c r="X159" s="4"/>
    </row>
    <row r="160" spans="6:24" s="7" customFormat="1" ht="15.75" x14ac:dyDescent="0.25">
      <c r="F160" s="4"/>
      <c r="G160" s="4"/>
      <c r="H160" s="4"/>
      <c r="I160" s="5"/>
      <c r="J160" s="6"/>
      <c r="K160" s="4"/>
      <c r="L160" s="4"/>
      <c r="M160" s="5"/>
      <c r="N160" s="5"/>
      <c r="O160" s="6"/>
      <c r="P160" s="4"/>
      <c r="Q160" s="4"/>
      <c r="R160" s="4"/>
      <c r="S160" s="4"/>
      <c r="U160" s="4"/>
      <c r="V160" s="4"/>
      <c r="W160" s="4"/>
      <c r="X160" s="4"/>
    </row>
  </sheetData>
  <mergeCells count="114">
    <mergeCell ref="Y93:AA93"/>
    <mergeCell ref="Y94:AA94"/>
    <mergeCell ref="Y96:AA96"/>
    <mergeCell ref="R14:T14"/>
    <mergeCell ref="B98:W98"/>
    <mergeCell ref="B91:W91"/>
    <mergeCell ref="B94:E94"/>
    <mergeCell ref="R94:T94"/>
    <mergeCell ref="B93:E93"/>
    <mergeCell ref="R93:T93"/>
    <mergeCell ref="B95:E95"/>
    <mergeCell ref="R95:T95"/>
    <mergeCell ref="B96:E96"/>
    <mergeCell ref="R96:T96"/>
    <mergeCell ref="B78:E78"/>
    <mergeCell ref="B79:E79"/>
    <mergeCell ref="B80:E80"/>
    <mergeCell ref="B81:E81"/>
    <mergeCell ref="B86:E86"/>
    <mergeCell ref="B87:E87"/>
    <mergeCell ref="B88:E88"/>
    <mergeCell ref="B83:E83"/>
    <mergeCell ref="B84:E84"/>
    <mergeCell ref="B85:E85"/>
    <mergeCell ref="B76:E76"/>
    <mergeCell ref="B68:E68"/>
    <mergeCell ref="B69:E69"/>
    <mergeCell ref="B2:W2"/>
    <mergeCell ref="B74:E74"/>
    <mergeCell ref="B16:E16"/>
    <mergeCell ref="B17:E17"/>
    <mergeCell ref="B18:E18"/>
    <mergeCell ref="B19:E19"/>
    <mergeCell ref="B20:E20"/>
    <mergeCell ref="B21:E21"/>
    <mergeCell ref="B23:E23"/>
    <mergeCell ref="B22:E22"/>
    <mergeCell ref="B33:E33"/>
    <mergeCell ref="B34:E34"/>
    <mergeCell ref="B29:E29"/>
    <mergeCell ref="B25:E25"/>
    <mergeCell ref="B27:E27"/>
    <mergeCell ref="B28:E28"/>
    <mergeCell ref="B41:E41"/>
    <mergeCell ref="B47:E47"/>
    <mergeCell ref="B50:E50"/>
    <mergeCell ref="B51:E51"/>
    <mergeCell ref="B52:E52"/>
    <mergeCell ref="B6:E6"/>
    <mergeCell ref="B13:E13"/>
    <mergeCell ref="B14:E14"/>
    <mergeCell ref="B12:E12"/>
    <mergeCell ref="B7:E7"/>
    <mergeCell ref="B8:E8"/>
    <mergeCell ref="B9:E9"/>
    <mergeCell ref="B10:E10"/>
    <mergeCell ref="B11:E11"/>
    <mergeCell ref="B62:E62"/>
    <mergeCell ref="B61:E61"/>
    <mergeCell ref="B43:E43"/>
    <mergeCell ref="B45:E45"/>
    <mergeCell ref="B46:E46"/>
    <mergeCell ref="B75:E75"/>
    <mergeCell ref="B65:E65"/>
    <mergeCell ref="B66:E66"/>
    <mergeCell ref="B67:E67"/>
    <mergeCell ref="B70:E70"/>
    <mergeCell ref="B72:E72"/>
    <mergeCell ref="B58:E58"/>
    <mergeCell ref="B53:E53"/>
    <mergeCell ref="B54:E54"/>
    <mergeCell ref="B55:E55"/>
    <mergeCell ref="R6:T6"/>
    <mergeCell ref="B4:E4"/>
    <mergeCell ref="B30:E30"/>
    <mergeCell ref="B31:E31"/>
    <mergeCell ref="B73:E73"/>
    <mergeCell ref="B40:E40"/>
    <mergeCell ref="B36:E36"/>
    <mergeCell ref="B39:E39"/>
    <mergeCell ref="B63:E63"/>
    <mergeCell ref="B37:E37"/>
    <mergeCell ref="B60:E60"/>
    <mergeCell ref="B48:E48"/>
    <mergeCell ref="B57:E57"/>
    <mergeCell ref="B42:E42"/>
    <mergeCell ref="B44:E44"/>
    <mergeCell ref="B35:E35"/>
    <mergeCell ref="R11:T11"/>
    <mergeCell ref="R12:T12"/>
    <mergeCell ref="R13:T13"/>
    <mergeCell ref="B59:E59"/>
    <mergeCell ref="R7:T7"/>
    <mergeCell ref="R8:T8"/>
    <mergeCell ref="R9:T9"/>
    <mergeCell ref="R10:T10"/>
    <mergeCell ref="R31:T31"/>
    <mergeCell ref="B38:E38"/>
    <mergeCell ref="R15:T15"/>
    <mergeCell ref="R16:T16"/>
    <mergeCell ref="R25:T25"/>
    <mergeCell ref="R17:T17"/>
    <mergeCell ref="R18:T18"/>
    <mergeCell ref="R19:T19"/>
    <mergeCell ref="R20:T20"/>
    <mergeCell ref="R21:T21"/>
    <mergeCell ref="R22:T22"/>
    <mergeCell ref="R26:T26"/>
    <mergeCell ref="R27:T27"/>
    <mergeCell ref="R28:T28"/>
    <mergeCell ref="R29:T29"/>
    <mergeCell ref="R23:T23"/>
    <mergeCell ref="R30:T30"/>
    <mergeCell ref="B26:E26"/>
  </mergeCells>
  <pageMargins left="0.25" right="0.25" top="0.75" bottom="0.75" header="0.3" footer="0.3"/>
  <pageSetup paperSize="8" scale="5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tous les bâtiments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2022-10-04T09:04:25Z</dcterms:modified>
</cp:coreProperties>
</file>